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70" windowHeight="10305" firstSheet="2" activeTab="2"/>
  </bookViews>
  <sheets>
    <sheet name="2020" sheetId="1" state="hidden" r:id="rId1"/>
    <sheet name="Dates Anniv." sheetId="2" state="hidden" r:id="rId2"/>
    <sheet name="Anniversaires" sheetId="3" r:id="rId3"/>
  </sheets>
  <definedNames>
    <definedName name="_xlnm.Print_Area" localSheetId="0">'2020'!$A$1:$K$53</definedName>
  </definedNames>
  <calcPr calcId="145621"/>
  <customWorkbookViews>
    <customWorkbookView name="René Pillet - Affichage personnalisé" guid="{029586C0-2B28-455F-882C-73090E9A5DC5}" mergeInterval="0" personalView="1" maximized="1" xWindow="-8" yWindow="-8" windowWidth="1616" windowHeight="886" activeSheetId="1" showFormulaBar="0"/>
    <customWorkbookView name="Monique Pillet - Affichage personnalisé" guid="{65D7BC86-3860-4377-9DF6-87562BC6D249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K55" i="2" l="1"/>
  <c r="B10" i="2" l="1"/>
  <c r="C10" i="2"/>
  <c r="D10" i="2"/>
  <c r="G10" i="2" s="1"/>
  <c r="B11" i="2"/>
  <c r="C11" i="2"/>
  <c r="D11" i="2"/>
  <c r="G11" i="2" s="1"/>
  <c r="B12" i="2"/>
  <c r="C12" i="2"/>
  <c r="D12" i="2"/>
  <c r="G12" i="2" s="1"/>
  <c r="B13" i="2"/>
  <c r="C13" i="2"/>
  <c r="D13" i="2"/>
  <c r="G13" i="2" s="1"/>
  <c r="B14" i="2"/>
  <c r="C14" i="2"/>
  <c r="D14" i="2"/>
  <c r="G14" i="2" s="1"/>
  <c r="B15" i="2"/>
  <c r="C15" i="2"/>
  <c r="D15" i="2"/>
  <c r="G15" i="2" s="1"/>
  <c r="B16" i="2"/>
  <c r="C16" i="2"/>
  <c r="D16" i="2"/>
  <c r="G16" i="2" s="1"/>
  <c r="B17" i="2"/>
  <c r="C17" i="2"/>
  <c r="D17" i="2"/>
  <c r="G17" i="2" s="1"/>
  <c r="B18" i="2"/>
  <c r="C18" i="2"/>
  <c r="D18" i="2"/>
  <c r="G18" i="2" s="1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G23" i="2" s="1"/>
  <c r="B24" i="2"/>
  <c r="C24" i="2"/>
  <c r="D24" i="2"/>
  <c r="G24" i="2" s="1"/>
  <c r="B25" i="2"/>
  <c r="C25" i="2"/>
  <c r="D25" i="2"/>
  <c r="G25" i="2" s="1"/>
  <c r="B26" i="2"/>
  <c r="C26" i="2"/>
  <c r="D26" i="2"/>
  <c r="G26" i="2" s="1"/>
  <c r="B27" i="2"/>
  <c r="C27" i="2"/>
  <c r="D27" i="2"/>
  <c r="G27" i="2" s="1"/>
  <c r="B28" i="2"/>
  <c r="C28" i="2"/>
  <c r="D28" i="2"/>
  <c r="G28" i="2" s="1"/>
  <c r="B29" i="2"/>
  <c r="C29" i="2"/>
  <c r="D29" i="2"/>
  <c r="G29" i="2" s="1"/>
  <c r="B30" i="2"/>
  <c r="C30" i="2"/>
  <c r="D30" i="2"/>
  <c r="G30" i="2" s="1"/>
  <c r="B31" i="2"/>
  <c r="C31" i="2"/>
  <c r="D31" i="2"/>
  <c r="G31" i="2" s="1"/>
  <c r="B32" i="2"/>
  <c r="C32" i="2"/>
  <c r="D32" i="2"/>
  <c r="G32" i="2" s="1"/>
  <c r="B33" i="2"/>
  <c r="C33" i="2"/>
  <c r="D33" i="2"/>
  <c r="G33" i="2" s="1"/>
  <c r="B34" i="2"/>
  <c r="C34" i="2"/>
  <c r="D34" i="2"/>
  <c r="G34" i="2" s="1"/>
  <c r="B35" i="2"/>
  <c r="C35" i="2"/>
  <c r="D35" i="2"/>
  <c r="G35" i="2" s="1"/>
  <c r="B36" i="2"/>
  <c r="C36" i="2"/>
  <c r="D36" i="2"/>
  <c r="G36" i="2" s="1"/>
  <c r="B37" i="2"/>
  <c r="C37" i="2"/>
  <c r="D37" i="2"/>
  <c r="G37" i="2" s="1"/>
  <c r="B38" i="2"/>
  <c r="C38" i="2"/>
  <c r="D38" i="2"/>
  <c r="G38" i="2" s="1"/>
  <c r="B39" i="2"/>
  <c r="C39" i="2"/>
  <c r="D39" i="2"/>
  <c r="G39" i="2" s="1"/>
  <c r="B40" i="2"/>
  <c r="C40" i="2"/>
  <c r="D40" i="2"/>
  <c r="G40" i="2" s="1"/>
  <c r="B41" i="2"/>
  <c r="C41" i="2"/>
  <c r="D41" i="2"/>
  <c r="G41" i="2" s="1"/>
  <c r="B42" i="2"/>
  <c r="C42" i="2"/>
  <c r="D42" i="2"/>
  <c r="G42" i="2" s="1"/>
  <c r="B43" i="2"/>
  <c r="C43" i="2"/>
  <c r="D43" i="2"/>
  <c r="G43" i="2" s="1"/>
  <c r="B44" i="2"/>
  <c r="C44" i="2"/>
  <c r="D44" i="2"/>
  <c r="G44" i="2" s="1"/>
  <c r="B45" i="2"/>
  <c r="C45" i="2"/>
  <c r="D45" i="2"/>
  <c r="G45" i="2" s="1"/>
  <c r="B46" i="2"/>
  <c r="C46" i="2"/>
  <c r="D46" i="2"/>
  <c r="G46" i="2" s="1"/>
  <c r="B47" i="2"/>
  <c r="C47" i="2"/>
  <c r="D47" i="2"/>
  <c r="G47" i="2" s="1"/>
  <c r="B48" i="2"/>
  <c r="C48" i="2"/>
  <c r="D48" i="2"/>
  <c r="G48" i="2" s="1"/>
  <c r="B49" i="2"/>
  <c r="C49" i="2"/>
  <c r="D49" i="2"/>
  <c r="G49" i="2" s="1"/>
  <c r="B50" i="2"/>
  <c r="C50" i="2"/>
  <c r="D50" i="2"/>
  <c r="G50" i="2" s="1"/>
  <c r="B51" i="2"/>
  <c r="C51" i="2"/>
  <c r="D51" i="2"/>
  <c r="G51" i="2" s="1"/>
  <c r="B52" i="2"/>
  <c r="C52" i="2"/>
  <c r="D52" i="2"/>
  <c r="G52" i="2" s="1"/>
  <c r="B53" i="2"/>
  <c r="C53" i="2"/>
  <c r="D53" i="2"/>
  <c r="G53" i="2" s="1"/>
  <c r="B54" i="2"/>
  <c r="C54" i="2"/>
  <c r="D54" i="2"/>
  <c r="G54" i="2" s="1"/>
  <c r="K56" i="1"/>
  <c r="F22" i="2" l="1"/>
  <c r="G22" i="2"/>
  <c r="H22" i="2" s="1"/>
  <c r="K22" i="2" s="1"/>
  <c r="F21" i="2"/>
  <c r="G21" i="2"/>
  <c r="H21" i="2" s="1"/>
  <c r="K21" i="2" s="1"/>
  <c r="F19" i="2"/>
  <c r="G19" i="2"/>
  <c r="H19" i="2" s="1"/>
  <c r="K19" i="2" s="1"/>
  <c r="E53" i="2"/>
  <c r="F20" i="2"/>
  <c r="G20" i="2"/>
  <c r="F17" i="2"/>
  <c r="H17" i="2" s="1"/>
  <c r="K17" i="2" s="1"/>
  <c r="F13" i="2"/>
  <c r="H13" i="2" s="1"/>
  <c r="K13" i="2" s="1"/>
  <c r="F18" i="2"/>
  <c r="H18" i="2" s="1"/>
  <c r="K18" i="2" s="1"/>
  <c r="F14" i="2"/>
  <c r="H14" i="2" s="1"/>
  <c r="K14" i="2" s="1"/>
  <c r="F10" i="2"/>
  <c r="H10" i="2" s="1"/>
  <c r="K10" i="2" s="1"/>
  <c r="F15" i="2"/>
  <c r="H15" i="2" s="1"/>
  <c r="K15" i="2" s="1"/>
  <c r="F11" i="2"/>
  <c r="H11" i="2" s="1"/>
  <c r="K11" i="2" s="1"/>
  <c r="F16" i="2"/>
  <c r="H16" i="2" s="1"/>
  <c r="K16" i="2" s="1"/>
  <c r="F12" i="2"/>
  <c r="H12" i="2" s="1"/>
  <c r="K12" i="2" s="1"/>
  <c r="E50" i="2"/>
  <c r="F50" i="2"/>
  <c r="H50" i="2" s="1"/>
  <c r="K50" i="2" s="1"/>
  <c r="E46" i="2"/>
  <c r="F46" i="2"/>
  <c r="H46" i="2" s="1"/>
  <c r="K46" i="2" s="1"/>
  <c r="E42" i="2"/>
  <c r="F42" i="2"/>
  <c r="H42" i="2" s="1"/>
  <c r="K42" i="2" s="1"/>
  <c r="E38" i="2"/>
  <c r="F38" i="2"/>
  <c r="H38" i="2" s="1"/>
  <c r="K38" i="2" s="1"/>
  <c r="E34" i="2"/>
  <c r="F34" i="2"/>
  <c r="H34" i="2" s="1"/>
  <c r="K34" i="2" s="1"/>
  <c r="E26" i="2"/>
  <c r="F26" i="2"/>
  <c r="H26" i="2" s="1"/>
  <c r="K26" i="2" s="1"/>
  <c r="E51" i="2"/>
  <c r="F51" i="2"/>
  <c r="H51" i="2" s="1"/>
  <c r="K51" i="2" s="1"/>
  <c r="E47" i="2"/>
  <c r="F47" i="2"/>
  <c r="H47" i="2" s="1"/>
  <c r="K47" i="2" s="1"/>
  <c r="E43" i="2"/>
  <c r="F43" i="2"/>
  <c r="H43" i="2" s="1"/>
  <c r="K43" i="2" s="1"/>
  <c r="E39" i="2"/>
  <c r="F39" i="2"/>
  <c r="H39" i="2" s="1"/>
  <c r="K39" i="2" s="1"/>
  <c r="E35" i="2"/>
  <c r="F35" i="2"/>
  <c r="H35" i="2" s="1"/>
  <c r="K35" i="2" s="1"/>
  <c r="E31" i="2"/>
  <c r="F31" i="2"/>
  <c r="H31" i="2" s="1"/>
  <c r="K31" i="2" s="1"/>
  <c r="E27" i="2"/>
  <c r="F27" i="2"/>
  <c r="H27" i="2" s="1"/>
  <c r="K27" i="2" s="1"/>
  <c r="L27" i="2" s="1"/>
  <c r="E23" i="2"/>
  <c r="F23" i="2"/>
  <c r="H23" i="2" s="1"/>
  <c r="K23" i="2" s="1"/>
  <c r="L23" i="2" s="1"/>
  <c r="E19" i="2"/>
  <c r="E13" i="2"/>
  <c r="E36" i="2"/>
  <c r="F36" i="2"/>
  <c r="H36" i="2" s="1"/>
  <c r="K36" i="2" s="1"/>
  <c r="E28" i="2"/>
  <c r="F28" i="2"/>
  <c r="H28" i="2" s="1"/>
  <c r="K28" i="2" s="1"/>
  <c r="E20" i="2"/>
  <c r="E14" i="2"/>
  <c r="E10" i="2"/>
  <c r="E52" i="2"/>
  <c r="F52" i="2"/>
  <c r="H52" i="2" s="1"/>
  <c r="K52" i="2" s="1"/>
  <c r="L52" i="2" s="1"/>
  <c r="E48" i="2"/>
  <c r="F48" i="2"/>
  <c r="H48" i="2" s="1"/>
  <c r="K48" i="2" s="1"/>
  <c r="L48" i="2" s="1"/>
  <c r="E44" i="2"/>
  <c r="F44" i="2"/>
  <c r="H44" i="2" s="1"/>
  <c r="K44" i="2" s="1"/>
  <c r="L44" i="2" s="1"/>
  <c r="E40" i="2"/>
  <c r="F40" i="2"/>
  <c r="H40" i="2" s="1"/>
  <c r="K40" i="2" s="1"/>
  <c r="L40" i="2" s="1"/>
  <c r="E32" i="2"/>
  <c r="F32" i="2"/>
  <c r="H32" i="2" s="1"/>
  <c r="K32" i="2" s="1"/>
  <c r="L32" i="2" s="1"/>
  <c r="E24" i="2"/>
  <c r="F24" i="2"/>
  <c r="H24" i="2" s="1"/>
  <c r="K24" i="2" s="1"/>
  <c r="L24" i="2" s="1"/>
  <c r="I54" i="2"/>
  <c r="J54" i="2" s="1"/>
  <c r="F54" i="2"/>
  <c r="H54" i="2" s="1"/>
  <c r="K54" i="2" s="1"/>
  <c r="F53" i="2"/>
  <c r="H53" i="2" s="1"/>
  <c r="K53" i="2" s="1"/>
  <c r="L53" i="2" s="1"/>
  <c r="E49" i="2"/>
  <c r="F49" i="2"/>
  <c r="H49" i="2" s="1"/>
  <c r="K49" i="2" s="1"/>
  <c r="E45" i="2"/>
  <c r="F45" i="2"/>
  <c r="H45" i="2" s="1"/>
  <c r="K45" i="2" s="1"/>
  <c r="E41" i="2"/>
  <c r="F41" i="2"/>
  <c r="H41" i="2" s="1"/>
  <c r="K41" i="2" s="1"/>
  <c r="E37" i="2"/>
  <c r="F37" i="2"/>
  <c r="H37" i="2" s="1"/>
  <c r="K37" i="2" s="1"/>
  <c r="E33" i="2"/>
  <c r="F33" i="2"/>
  <c r="H33" i="2" s="1"/>
  <c r="K33" i="2" s="1"/>
  <c r="E29" i="2"/>
  <c r="F29" i="2"/>
  <c r="H29" i="2" s="1"/>
  <c r="K29" i="2" s="1"/>
  <c r="L29" i="2" s="1"/>
  <c r="E25" i="2"/>
  <c r="F25" i="2"/>
  <c r="H25" i="2" s="1"/>
  <c r="K25" i="2" s="1"/>
  <c r="E21" i="2"/>
  <c r="L21" i="2"/>
  <c r="E16" i="2"/>
  <c r="E15" i="2"/>
  <c r="L15" i="2"/>
  <c r="E11" i="2"/>
  <c r="E30" i="2"/>
  <c r="F30" i="2"/>
  <c r="H30" i="2" s="1"/>
  <c r="K30" i="2" s="1"/>
  <c r="L30" i="2" s="1"/>
  <c r="E22" i="2"/>
  <c r="L22" i="2"/>
  <c r="E18" i="2"/>
  <c r="L18" i="2"/>
  <c r="E17" i="2"/>
  <c r="L17" i="2"/>
  <c r="E12" i="2"/>
  <c r="E54" i="2"/>
  <c r="I53" i="2"/>
  <c r="J53" i="2" s="1"/>
  <c r="L13" i="2"/>
  <c r="I11" i="2"/>
  <c r="J11" i="2" s="1"/>
  <c r="L10" i="2"/>
  <c r="L54" i="2"/>
  <c r="L11" i="2"/>
  <c r="I10" i="2"/>
  <c r="J10" i="2" s="1"/>
  <c r="I51" i="2"/>
  <c r="J51" i="2" s="1"/>
  <c r="L50" i="2"/>
  <c r="I49" i="2"/>
  <c r="J49" i="2" s="1"/>
  <c r="I47" i="2"/>
  <c r="J47" i="2" s="1"/>
  <c r="L46" i="2"/>
  <c r="I45" i="2"/>
  <c r="J45" i="2" s="1"/>
  <c r="I43" i="2"/>
  <c r="J43" i="2" s="1"/>
  <c r="L42" i="2"/>
  <c r="I41" i="2"/>
  <c r="J41" i="2" s="1"/>
  <c r="I39" i="2"/>
  <c r="J39" i="2" s="1"/>
  <c r="L38" i="2"/>
  <c r="I37" i="2"/>
  <c r="J37" i="2" s="1"/>
  <c r="L36" i="2"/>
  <c r="I35" i="2"/>
  <c r="J35" i="2" s="1"/>
  <c r="L34" i="2"/>
  <c r="I33" i="2"/>
  <c r="J33" i="2" s="1"/>
  <c r="I31" i="2"/>
  <c r="J31" i="2" s="1"/>
  <c r="I29" i="2"/>
  <c r="J29" i="2" s="1"/>
  <c r="L28" i="2"/>
  <c r="I27" i="2"/>
  <c r="J27" i="2" s="1"/>
  <c r="L26" i="2"/>
  <c r="I25" i="2"/>
  <c r="J25" i="2" s="1"/>
  <c r="I23" i="2"/>
  <c r="J23" i="2" s="1"/>
  <c r="I21" i="2"/>
  <c r="J21" i="2" s="1"/>
  <c r="I19" i="2"/>
  <c r="J19" i="2" s="1"/>
  <c r="I17" i="2"/>
  <c r="J17" i="2" s="1"/>
  <c r="L16" i="2"/>
  <c r="I15" i="2"/>
  <c r="J15" i="2" s="1"/>
  <c r="L14" i="2"/>
  <c r="I13" i="2"/>
  <c r="J13" i="2" s="1"/>
  <c r="L12" i="2"/>
  <c r="I52" i="2"/>
  <c r="J52" i="2" s="1"/>
  <c r="L51" i="2"/>
  <c r="I50" i="2"/>
  <c r="J50" i="2" s="1"/>
  <c r="L49" i="2"/>
  <c r="I48" i="2"/>
  <c r="J48" i="2" s="1"/>
  <c r="L47" i="2"/>
  <c r="I46" i="2"/>
  <c r="J46" i="2" s="1"/>
  <c r="L45" i="2"/>
  <c r="I44" i="2"/>
  <c r="J44" i="2" s="1"/>
  <c r="L43" i="2"/>
  <c r="I42" i="2"/>
  <c r="J42" i="2" s="1"/>
  <c r="L41" i="2"/>
  <c r="I40" i="2"/>
  <c r="J40" i="2" s="1"/>
  <c r="L39" i="2"/>
  <c r="I38" i="2"/>
  <c r="J38" i="2" s="1"/>
  <c r="L37" i="2"/>
  <c r="I36" i="2"/>
  <c r="J36" i="2" s="1"/>
  <c r="L35" i="2"/>
  <c r="I34" i="2"/>
  <c r="J34" i="2" s="1"/>
  <c r="L33" i="2"/>
  <c r="I32" i="2"/>
  <c r="J32" i="2" s="1"/>
  <c r="L31" i="2"/>
  <c r="I30" i="2"/>
  <c r="J30" i="2" s="1"/>
  <c r="I28" i="2"/>
  <c r="J28" i="2" s="1"/>
  <c r="I26" i="2"/>
  <c r="J26" i="2" s="1"/>
  <c r="L25" i="2"/>
  <c r="I24" i="2"/>
  <c r="J24" i="2" s="1"/>
  <c r="I22" i="2"/>
  <c r="J22" i="2" s="1"/>
  <c r="I20" i="2"/>
  <c r="J20" i="2" s="1"/>
  <c r="L19" i="2"/>
  <c r="I18" i="2"/>
  <c r="J18" i="2" s="1"/>
  <c r="I16" i="2"/>
  <c r="J16" i="2" s="1"/>
  <c r="I14" i="2"/>
  <c r="J14" i="2" s="1"/>
  <c r="I12" i="2"/>
  <c r="J12" i="2" s="1"/>
  <c r="H20" i="2" l="1"/>
  <c r="K20" i="2" s="1"/>
  <c r="L20" i="2" s="1"/>
  <c r="D6" i="2"/>
  <c r="G6" i="2" s="1"/>
  <c r="D7" i="2"/>
  <c r="G7" i="2" s="1"/>
  <c r="D8" i="2"/>
  <c r="G8" i="2" s="1"/>
  <c r="D9" i="2"/>
  <c r="G9" i="2" s="1"/>
  <c r="D5" i="2"/>
  <c r="G5" i="2" s="1"/>
  <c r="H8" i="2" l="1"/>
  <c r="K8" i="2" s="1"/>
  <c r="H9" i="2"/>
  <c r="K9" i="2" s="1"/>
  <c r="L9" i="2" s="1"/>
  <c r="F9" i="2"/>
  <c r="F8" i="2"/>
  <c r="L8" i="2"/>
  <c r="F7" i="2"/>
  <c r="H7" i="2" s="1"/>
  <c r="K7" i="2" s="1"/>
  <c r="L7" i="2" s="1"/>
  <c r="F6" i="2"/>
  <c r="H6" i="2" s="1"/>
  <c r="K6" i="2" s="1"/>
  <c r="L6" i="2" s="1"/>
  <c r="F5" i="2"/>
  <c r="I9" i="2"/>
  <c r="J9" i="2" s="1"/>
  <c r="I8" i="2"/>
  <c r="J8" i="2" s="1"/>
  <c r="I7" i="2"/>
  <c r="J7" i="2" s="1"/>
  <c r="I6" i="2"/>
  <c r="J6" i="2" s="1"/>
  <c r="B3" i="3"/>
  <c r="E4" i="3" s="1"/>
  <c r="E6" i="2"/>
  <c r="E7" i="2"/>
  <c r="E8" i="2"/>
  <c r="E9" i="2"/>
  <c r="E5" i="2"/>
  <c r="I5" i="2"/>
  <c r="J5" i="2" s="1"/>
  <c r="L4" i="2"/>
  <c r="J4" i="2"/>
  <c r="C6" i="2"/>
  <c r="C7" i="2"/>
  <c r="C8" i="2"/>
  <c r="C9" i="2"/>
  <c r="C5" i="2"/>
  <c r="A2" i="2"/>
  <c r="H5" i="2" l="1"/>
  <c r="K5" i="2" s="1"/>
  <c r="L5" i="2" s="1"/>
  <c r="C2" i="3"/>
  <c r="E3" i="3"/>
  <c r="C18" i="3"/>
  <c r="C14" i="3"/>
  <c r="C10" i="3"/>
  <c r="C6" i="3"/>
  <c r="C17" i="3"/>
  <c r="C13" i="3"/>
  <c r="C9" i="3"/>
  <c r="C5" i="3"/>
  <c r="C16" i="3"/>
  <c r="C12" i="3"/>
  <c r="C8" i="3"/>
  <c r="C4" i="3"/>
  <c r="C15" i="3"/>
  <c r="C11" i="3"/>
  <c r="C7" i="3"/>
  <c r="C3" i="3"/>
  <c r="B5" i="2" l="1"/>
  <c r="B6" i="2"/>
  <c r="B7" i="2"/>
  <c r="B8" i="2"/>
  <c r="B9" i="2"/>
  <c r="K55" i="1"/>
  <c r="K54" i="1"/>
  <c r="F14" i="3" l="1"/>
  <c r="F13" i="3"/>
  <c r="F12" i="3"/>
  <c r="F11" i="3"/>
  <c r="F2" i="3"/>
  <c r="F10" i="3"/>
  <c r="F9" i="3"/>
  <c r="F8" i="3"/>
  <c r="F7" i="3"/>
  <c r="F6" i="3"/>
  <c r="F5" i="3"/>
  <c r="F4" i="3"/>
  <c r="F3" i="3"/>
  <c r="F18" i="3"/>
  <c r="F17" i="3"/>
  <c r="F16" i="3"/>
  <c r="F15" i="3"/>
  <c r="K1" i="1"/>
  <c r="I1" i="1"/>
</calcChain>
</file>

<file path=xl/sharedStrings.xml><?xml version="1.0" encoding="utf-8"?>
<sst xmlns="http://schemas.openxmlformats.org/spreadsheetml/2006/main" count="448" uniqueCount="269">
  <si>
    <t>Vignoles</t>
  </si>
  <si>
    <t>Blin</t>
  </si>
  <si>
    <t>31 rue de Bligny</t>
  </si>
  <si>
    <t>Montagny les Beaune</t>
  </si>
  <si>
    <t>le.crocodile@wanadoo.fr</t>
  </si>
  <si>
    <t>Demigny</t>
  </si>
  <si>
    <t>Beaune</t>
  </si>
  <si>
    <t>06 33 76 96 17</t>
  </si>
  <si>
    <t>St Loup-Géanges</t>
  </si>
  <si>
    <t>Pillet</t>
  </si>
  <si>
    <t>03 85 49 47 32</t>
  </si>
  <si>
    <t>06 86 59 04 27</t>
  </si>
  <si>
    <t>rue de la mairie</t>
  </si>
  <si>
    <t>06 72 85 46 01</t>
  </si>
  <si>
    <t>10 impasse de la Fosse</t>
  </si>
  <si>
    <t>03 80 22 55 42</t>
  </si>
  <si>
    <t>06 45 70 79 81</t>
  </si>
  <si>
    <t>pascal.menault@free.fr</t>
  </si>
  <si>
    <t>03 80 21 23 75</t>
  </si>
  <si>
    <t>Choquart</t>
  </si>
  <si>
    <t>La Clémendote</t>
  </si>
  <si>
    <t>03 85 49 41 41</t>
  </si>
  <si>
    <t>06 22 42 01 50</t>
  </si>
  <si>
    <t>10 rue Francorchamps</t>
  </si>
  <si>
    <t>Pommard</t>
  </si>
  <si>
    <t>06 31 45 82 57</t>
  </si>
  <si>
    <t>06 73 17 26 25</t>
  </si>
  <si>
    <t>07 77 97 35 50</t>
  </si>
  <si>
    <t>Moingeon</t>
  </si>
  <si>
    <t>Meursault</t>
  </si>
  <si>
    <t>03 80 21 26 19</t>
  </si>
  <si>
    <t>eurl.christophe.moingeon@wanadoo.fr</t>
  </si>
  <si>
    <t>Bulliot</t>
  </si>
  <si>
    <t xml:space="preserve">4 chemin des Curtils     </t>
  </si>
  <si>
    <t>Ebaty</t>
  </si>
  <si>
    <t>03 80 21 37 19</t>
  </si>
  <si>
    <t>Hemonnot</t>
  </si>
  <si>
    <t>Antoine</t>
  </si>
  <si>
    <t>14 rue du Paquier Bredeaut</t>
  </si>
  <si>
    <t>03 80 21 36 46</t>
  </si>
  <si>
    <t>ct.hemonnot@orange.fr</t>
  </si>
  <si>
    <t>19 place Madeleine</t>
  </si>
  <si>
    <t>1 rue de l'Epervière</t>
  </si>
  <si>
    <t>jean-pierre.ley@sfr.fr</t>
  </si>
  <si>
    <t>mariefrance.jeanchristophe@sfr.fr</t>
  </si>
  <si>
    <t>Pugeault</t>
  </si>
  <si>
    <t>Corpeau</t>
  </si>
  <si>
    <t>03 80 21 92 11</t>
  </si>
  <si>
    <t>06 03 33 66 71</t>
  </si>
  <si>
    <t>06 13 52 04 58</t>
  </si>
  <si>
    <t>MAILS</t>
  </si>
  <si>
    <t>NOMS</t>
  </si>
  <si>
    <t>PRENOMS</t>
  </si>
  <si>
    <t>3 Imp des Grosellières</t>
  </si>
  <si>
    <t>07 82 76 82 24</t>
  </si>
  <si>
    <t>Picot</t>
  </si>
  <si>
    <t>06 62 02 37 19</t>
  </si>
  <si>
    <t>56 route de Challanges</t>
  </si>
  <si>
    <t>03 80 22 64 04</t>
  </si>
  <si>
    <t>pillet.boisserie@free.fr</t>
  </si>
  <si>
    <t>choquartj@free.fr</t>
  </si>
  <si>
    <t>bernard.ebaty@orange.fr</t>
  </si>
  <si>
    <t>06 23 79 32 50</t>
  </si>
  <si>
    <t>jean-claudepicot@orange.fr</t>
  </si>
  <si>
    <t>06 73 97 76 96</t>
  </si>
  <si>
    <t>murielpoil71@gmail.com</t>
  </si>
  <si>
    <t>alainbegin6@gmail.com</t>
  </si>
  <si>
    <t>rue du monument du canon</t>
  </si>
  <si>
    <t>03 80 22 57 07</t>
  </si>
  <si>
    <t>michele.menault@sfr.fr</t>
  </si>
  <si>
    <t>patrick.vuillot@gmail.com</t>
  </si>
  <si>
    <t>Mellecey</t>
  </si>
  <si>
    <t>Grenier</t>
  </si>
  <si>
    <t>19 rue de Chevignerot</t>
  </si>
  <si>
    <t>06 08 37 47 87</t>
  </si>
  <si>
    <t>bruno.greniermorin@gmail.com</t>
  </si>
  <si>
    <t>Goin</t>
  </si>
  <si>
    <t>Uxaux</t>
  </si>
  <si>
    <t>06.85.58.05.76</t>
  </si>
  <si>
    <t>gillesgoin@orange.fr</t>
  </si>
  <si>
    <t>03 80 26 05 90</t>
  </si>
  <si>
    <t>06 73 86 35 63</t>
  </si>
  <si>
    <t>Malterre</t>
  </si>
  <si>
    <t>03 45 76 94 15</t>
  </si>
  <si>
    <t>gilleschantal.malterre@gmail.com</t>
  </si>
  <si>
    <t>Menault</t>
  </si>
  <si>
    <t>Michèle</t>
  </si>
  <si>
    <t>20 av Charles de GAULLE</t>
  </si>
  <si>
    <t>0rain</t>
  </si>
  <si>
    <t>Bouze les Beaune</t>
  </si>
  <si>
    <t xml:space="preserve">03 80 26 05 90 </t>
  </si>
  <si>
    <t>06 79 90 88 59</t>
  </si>
  <si>
    <t>françoise.orain@orange.fr</t>
  </si>
  <si>
    <t>Niquet</t>
  </si>
  <si>
    <t>4 route  de Beaune</t>
  </si>
  <si>
    <t>mammiedoc@aol.com</t>
  </si>
  <si>
    <t>VILLE</t>
  </si>
  <si>
    <t>TELEPHONE</t>
  </si>
  <si>
    <t>PORTABLE</t>
  </si>
  <si>
    <t>LES TITINES DE LA CÔTE</t>
  </si>
  <si>
    <t>CP</t>
  </si>
  <si>
    <t>Pacaud</t>
  </si>
  <si>
    <t>03 80 22 76 22</t>
  </si>
  <si>
    <t>06 86 24 04 42</t>
  </si>
  <si>
    <t>herve.pacaud@neuf.fr</t>
  </si>
  <si>
    <t xml:space="preserve"> Beaune</t>
  </si>
  <si>
    <t>Gaudeau</t>
  </si>
  <si>
    <t>6 rue des Feves</t>
  </si>
  <si>
    <t>06 73 69 30 70</t>
  </si>
  <si>
    <t>07 88 00 05 77</t>
  </si>
  <si>
    <t>Crus</t>
  </si>
  <si>
    <t>Quincey</t>
  </si>
  <si>
    <t>06.48.23.93.19</t>
  </si>
  <si>
    <t>Mathieu</t>
  </si>
  <si>
    <t>Mireille</t>
  </si>
  <si>
    <t>Alain</t>
  </si>
  <si>
    <t>Paul</t>
  </si>
  <si>
    <t>Michelle</t>
  </si>
  <si>
    <t>Bernard</t>
  </si>
  <si>
    <t>Jean Yves</t>
  </si>
  <si>
    <t>Sylviane</t>
  </si>
  <si>
    <t xml:space="preserve">Jean-Christophe </t>
  </si>
  <si>
    <t>Danielle</t>
  </si>
  <si>
    <t>Gérald</t>
  </si>
  <si>
    <t>Gilles</t>
  </si>
  <si>
    <t>Catherine</t>
  </si>
  <si>
    <t>Bruno</t>
  </si>
  <si>
    <t>Frédérique</t>
  </si>
  <si>
    <t>Brigitte</t>
  </si>
  <si>
    <t>Frédéric</t>
  </si>
  <si>
    <t>bry.brigitte@wanadoo.fr</t>
  </si>
  <si>
    <t>entreprisejoanne@sfr.fr</t>
  </si>
  <si>
    <t>Jean-Pierre</t>
  </si>
  <si>
    <t xml:space="preserve"> Viéra</t>
  </si>
  <si>
    <t>03 80 24 93 31</t>
  </si>
  <si>
    <t>Chantal</t>
  </si>
  <si>
    <t>Pascal</t>
  </si>
  <si>
    <t>Christophe</t>
  </si>
  <si>
    <t>Valérie</t>
  </si>
  <si>
    <t>René</t>
  </si>
  <si>
    <t>Mauricette</t>
  </si>
  <si>
    <t xml:space="preserve"> Françoise</t>
  </si>
  <si>
    <t>Jean-François</t>
  </si>
  <si>
    <t>Hervé</t>
  </si>
  <si>
    <t>Eliane</t>
  </si>
  <si>
    <t>Denise</t>
  </si>
  <si>
    <t>Jean-Claude</t>
  </si>
  <si>
    <t>Monique</t>
  </si>
  <si>
    <t>Muriel</t>
  </si>
  <si>
    <t>Marylin</t>
  </si>
  <si>
    <t>03 85 43 80 05</t>
  </si>
  <si>
    <t>Janine</t>
  </si>
  <si>
    <t>Michel</t>
  </si>
  <si>
    <t>Dominique</t>
  </si>
  <si>
    <t>josiane</t>
  </si>
  <si>
    <t>josiane.gerbier@gmail.com</t>
  </si>
  <si>
    <t>dominique.roy53@orange.fr</t>
  </si>
  <si>
    <t>Patrick</t>
  </si>
  <si>
    <t>09 82 12 22 22</t>
  </si>
  <si>
    <t>Nombre adhérents :</t>
  </si>
  <si>
    <t>marylingoffpoil@gmail.com</t>
  </si>
  <si>
    <t>06 10 02 49 72</t>
  </si>
  <si>
    <t>25 route du pont de Paris</t>
  </si>
  <si>
    <t>2 route de Bligny</t>
  </si>
  <si>
    <t xml:space="preserve">17 rue de Pommard </t>
  </si>
  <si>
    <t>39 av de la résistance</t>
  </si>
  <si>
    <t>Le paquier</t>
  </si>
  <si>
    <t>Chaux</t>
  </si>
  <si>
    <t>Auxey Duresses</t>
  </si>
  <si>
    <t>Haberthur</t>
  </si>
  <si>
    <t>18 av de la gare</t>
  </si>
  <si>
    <t>03 85 49 40 90</t>
  </si>
  <si>
    <t>nadine.haberthur@free.fr</t>
  </si>
  <si>
    <t>Patrice</t>
  </si>
  <si>
    <t>Nadine</t>
  </si>
  <si>
    <t>ST Loup Geanges</t>
  </si>
  <si>
    <r>
      <t xml:space="preserve">         </t>
    </r>
    <r>
      <rPr>
        <b/>
        <sz val="18"/>
        <rFont val="Calibri"/>
        <family val="2"/>
      </rPr>
      <t xml:space="preserve"> ADRESSE</t>
    </r>
  </si>
  <si>
    <t>mathieu.crus@peugeot-beaune.fr</t>
  </si>
  <si>
    <t>Profession</t>
  </si>
  <si>
    <t>Date Nais.</t>
  </si>
  <si>
    <t>Borron</t>
  </si>
  <si>
    <t>Begin</t>
  </si>
  <si>
    <t>Brysserynckt</t>
  </si>
  <si>
    <t>Joanne</t>
  </si>
  <si>
    <t>Baroin</t>
  </si>
  <si>
    <t>Ley</t>
  </si>
  <si>
    <t>Jossart</t>
  </si>
  <si>
    <t>Poil</t>
  </si>
  <si>
    <t>Goff-Poil</t>
  </si>
  <si>
    <t>Roy</t>
  </si>
  <si>
    <t>Delemontez</t>
  </si>
  <si>
    <t>Vuilllot</t>
  </si>
  <si>
    <t>5 impasse saint Sulpice CIDEX423 - GERMOLLES</t>
  </si>
  <si>
    <t>Tailly</t>
  </si>
  <si>
    <t>06 32 26 03 38</t>
  </si>
  <si>
    <t>Mécanicien</t>
  </si>
  <si>
    <t>Employée</t>
  </si>
  <si>
    <t>Imprimeur</t>
  </si>
  <si>
    <t>Girard</t>
  </si>
  <si>
    <t>Renée</t>
  </si>
  <si>
    <t>Retraitée</t>
  </si>
  <si>
    <t>11 rue du Foubourg Saint Jacques</t>
  </si>
  <si>
    <t>03 80 22 14 97</t>
  </si>
  <si>
    <t>06 87 47 54 94</t>
  </si>
  <si>
    <t>03 80 26 00 52</t>
  </si>
  <si>
    <t>Retraité</t>
  </si>
  <si>
    <t>geraldlucettegeaudau@neuf.fr</t>
  </si>
  <si>
    <t>Lucette</t>
  </si>
  <si>
    <t>06 09 89 29 47</t>
  </si>
  <si>
    <t>Bene - Gerbier</t>
  </si>
  <si>
    <t>XX</t>
  </si>
  <si>
    <t>X</t>
  </si>
  <si>
    <t>Complet</t>
  </si>
  <si>
    <t>Manque fiche</t>
  </si>
  <si>
    <t>ANNIVERSAIRES</t>
  </si>
  <si>
    <t>Du jour :</t>
  </si>
  <si>
    <t>Du mois :</t>
  </si>
  <si>
    <t>ADHERENTS TITINES 2020</t>
  </si>
  <si>
    <t>Anniversaire</t>
  </si>
  <si>
    <t>Prénom</t>
  </si>
  <si>
    <t>Nom</t>
  </si>
  <si>
    <t>Date Naiss</t>
  </si>
  <si>
    <t>Age</t>
  </si>
  <si>
    <t>Du jour</t>
  </si>
  <si>
    <t>Du mois</t>
  </si>
  <si>
    <t>Cellule</t>
  </si>
  <si>
    <t>Bloquée</t>
  </si>
  <si>
    <t>Agent du Trésor</t>
  </si>
  <si>
    <t>03 85 85 16 28</t>
  </si>
  <si>
    <t>06 88 57 00 93</t>
  </si>
  <si>
    <t>Artisan</t>
  </si>
  <si>
    <t>Comptable</t>
  </si>
  <si>
    <t>06 24 85 08 62</t>
  </si>
  <si>
    <t>06 20 91 69 80</t>
  </si>
  <si>
    <t>pinpon.haberthur@free.fr</t>
  </si>
  <si>
    <t>Retraiée</t>
  </si>
  <si>
    <t>pugeault.michel10@wanadoo.fr</t>
  </si>
  <si>
    <t>06 09 69 29 05</t>
  </si>
  <si>
    <t>Vendeur Auto.</t>
  </si>
  <si>
    <t>Hamon</t>
  </si>
  <si>
    <t>Emilie</t>
  </si>
  <si>
    <t>Coiffeuse</t>
  </si>
  <si>
    <t>6 route de Gerland</t>
  </si>
  <si>
    <t>06 74 00 88 98</t>
  </si>
  <si>
    <t>13 rue des Capucines</t>
  </si>
  <si>
    <t>03 80 21 78 37</t>
  </si>
  <si>
    <t>06 76 84 25 31</t>
  </si>
  <si>
    <t>Paysagiste</t>
  </si>
  <si>
    <t>17 Impasse Buissonière</t>
  </si>
  <si>
    <t>06 13 35 47 52</t>
  </si>
  <si>
    <t>06 30 44 74 56</t>
  </si>
  <si>
    <t>viera.baroin-parchomenko@sfr.fr</t>
  </si>
  <si>
    <t>Frigoriste</t>
  </si>
  <si>
    <t>9 rue des Goueys</t>
  </si>
  <si>
    <t>Corcelles-les-Arts</t>
  </si>
  <si>
    <t>06 15 26 51 18</t>
  </si>
  <si>
    <t>06 45 07 13 23</t>
  </si>
  <si>
    <t>retraitée</t>
  </si>
  <si>
    <t>Assistante Com.</t>
  </si>
  <si>
    <t>Pas réinscrits</t>
  </si>
  <si>
    <t>XXX</t>
  </si>
  <si>
    <t xml:space="preserve">Diot             </t>
  </si>
  <si>
    <t>17 La petite Combre</t>
  </si>
  <si>
    <t>POMMARD</t>
  </si>
  <si>
    <t>03 80 22 23 55</t>
  </si>
  <si>
    <t>06 79 56 28 19</t>
  </si>
  <si>
    <t>janine,delemontez@sfr.fr</t>
  </si>
  <si>
    <t>Delphine</t>
  </si>
  <si>
    <t>Fiche à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</si>
</sst>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28"/>
      <color indexed="8"/>
      <name val="Calibri"/>
      <family val="2"/>
    </font>
    <font>
      <sz val="28"/>
      <name val="Calibri"/>
      <family val="2"/>
    </font>
    <font>
      <b/>
      <sz val="36"/>
      <color indexed="8"/>
      <name val="Calibri"/>
      <family val="2"/>
    </font>
    <font>
      <sz val="4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i/>
      <sz val="12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0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1"/>
      <name val="AR JULIAN"/>
    </font>
    <font>
      <b/>
      <sz val="11"/>
      <color rgb="FF0066FF"/>
      <name val="Calibri"/>
      <family val="1"/>
      <scheme val="minor"/>
    </font>
    <font>
      <sz val="11"/>
      <color theme="4" tint="0.79998168889431442"/>
      <name val="AR JULIAN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99"/>
      <name val="Calibri"/>
      <family val="1"/>
      <scheme val="minor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i/>
      <sz val="12"/>
      <color indexed="8"/>
      <name val="Calibri"/>
      <family val="2"/>
    </font>
    <font>
      <i/>
      <sz val="12"/>
      <name val="Calibri"/>
      <family val="2"/>
    </font>
    <font>
      <i/>
      <u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1E58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14" fontId="24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0" fontId="33" fillId="0" borderId="14" xfId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4" fontId="11" fillId="6" borderId="3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4" fontId="11" fillId="6" borderId="4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6" borderId="17" xfId="1" applyFont="1" applyFill="1" applyBorder="1" applyAlignment="1" applyProtection="1">
      <alignment horizontal="center" vertical="center"/>
    </xf>
    <xf numFmtId="0" fontId="13" fillId="6" borderId="16" xfId="1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4" fontId="12" fillId="6" borderId="4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3" fillId="6" borderId="14" xfId="1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0" fontId="15" fillId="6" borderId="15" xfId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3" fillId="6" borderId="15" xfId="1" applyFont="1" applyFill="1" applyBorder="1" applyAlignment="1" applyProtection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3" fillId="6" borderId="14" xfId="1" applyFont="1" applyFill="1" applyBorder="1" applyAlignment="1" applyProtection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3" fillId="6" borderId="15" xfId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 applyProtection="1">
      <alignment horizontal="center" vertical="center"/>
    </xf>
    <xf numFmtId="164" fontId="32" fillId="6" borderId="4" xfId="0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14" fontId="35" fillId="6" borderId="4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164" fontId="35" fillId="6" borderId="1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6" fillId="6" borderId="14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14" fontId="28" fillId="0" borderId="0" xfId="2" applyNumberFormat="1" applyFont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F99"/>
      <color rgb="FFE4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ntreprisejoanne@sfr.fr" TargetMode="External"/><Relationship Id="rId18" Type="http://schemas.openxmlformats.org/officeDocument/2006/relationships/hyperlink" Target="mailto:leyjp@aliceads.fr" TargetMode="External"/><Relationship Id="rId26" Type="http://schemas.openxmlformats.org/officeDocument/2006/relationships/hyperlink" Target="mailto:ct.hemonnot@orange.fr" TargetMode="External"/><Relationship Id="rId39" Type="http://schemas.openxmlformats.org/officeDocument/2006/relationships/hyperlink" Target="mailto:nadine.haberthur@free.fr" TargetMode="External"/><Relationship Id="rId21" Type="http://schemas.openxmlformats.org/officeDocument/2006/relationships/hyperlink" Target="mailto:deltafroid21@wanadoo.fr" TargetMode="External"/><Relationship Id="rId34" Type="http://schemas.openxmlformats.org/officeDocument/2006/relationships/hyperlink" Target="mailto:bernard-ebaty@orange%20.fr" TargetMode="External"/><Relationship Id="rId42" Type="http://schemas.openxmlformats.org/officeDocument/2006/relationships/hyperlink" Target="mailto:deltafroid21@wanadoo.fr" TargetMode="External"/><Relationship Id="rId47" Type="http://schemas.openxmlformats.org/officeDocument/2006/relationships/hyperlink" Target="mailto:le.crocodile@wanadoo.fr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mailto:le.crocodile@wanadoo.fr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nanoudel@wanadoo.fr" TargetMode="External"/><Relationship Id="rId29" Type="http://schemas.openxmlformats.org/officeDocument/2006/relationships/hyperlink" Target="mailto:pinpon.haberthur@free.fr" TargetMode="External"/><Relationship Id="rId11" Type="http://schemas.openxmlformats.org/officeDocument/2006/relationships/hyperlink" Target="mailto:ct.hemonnot@orange.fr" TargetMode="External"/><Relationship Id="rId24" Type="http://schemas.openxmlformats.org/officeDocument/2006/relationships/hyperlink" Target="mailto:mariefrance.jeanchristophe@sfr.fr" TargetMode="External"/><Relationship Id="rId32" Type="http://schemas.openxmlformats.org/officeDocument/2006/relationships/hyperlink" Target="mailto:deltafroid21@wanadoo.fr" TargetMode="External"/><Relationship Id="rId37" Type="http://schemas.openxmlformats.org/officeDocument/2006/relationships/hyperlink" Target="mailto:geraldlucettegeaudau@neuf.fr" TargetMode="External"/><Relationship Id="rId40" Type="http://schemas.openxmlformats.org/officeDocument/2006/relationships/hyperlink" Target="mailto:pugeault.michel10@wanadoo.fr" TargetMode="External"/><Relationship Id="rId45" Type="http://schemas.openxmlformats.org/officeDocument/2006/relationships/hyperlink" Target="mailto:choquartj@free.fr" TargetMode="External"/><Relationship Id="rId5" Type="http://schemas.openxmlformats.org/officeDocument/2006/relationships/hyperlink" Target="mailto:nounou.mireille@gmail.com" TargetMode="External"/><Relationship Id="rId15" Type="http://schemas.openxmlformats.org/officeDocument/2006/relationships/hyperlink" Target="mailto:josiane.gerbier@gmail.com" TargetMode="External"/><Relationship Id="rId23" Type="http://schemas.openxmlformats.org/officeDocument/2006/relationships/hyperlink" Target="mailto:eurl.christophe.moingeon@wanadoo.fr" TargetMode="External"/><Relationship Id="rId28" Type="http://schemas.openxmlformats.org/officeDocument/2006/relationships/hyperlink" Target="mailto:mathieu.crus@peugeot-%20beaune.fr" TargetMode="External"/><Relationship Id="rId36" Type="http://schemas.openxmlformats.org/officeDocument/2006/relationships/hyperlink" Target="mailto:nadine.haberthur@free.fr" TargetMode="External"/><Relationship Id="rId49" Type="http://schemas.openxmlformats.org/officeDocument/2006/relationships/hyperlink" Target="mailto:ct.hemonnot@orange.fr" TargetMode="External"/><Relationship Id="rId10" Type="http://schemas.openxmlformats.org/officeDocument/2006/relationships/hyperlink" Target="mailto:bernard-ebaty@orange%20.fr" TargetMode="External"/><Relationship Id="rId19" Type="http://schemas.openxmlformats.org/officeDocument/2006/relationships/hyperlink" Target="mailto:choquartj@free.fr" TargetMode="External"/><Relationship Id="rId31" Type="http://schemas.openxmlformats.org/officeDocument/2006/relationships/hyperlink" Target="mailto:choquartj@free.fr" TargetMode="External"/><Relationship Id="rId44" Type="http://schemas.openxmlformats.org/officeDocument/2006/relationships/hyperlink" Target="mailto:mathieu.crus@peugeot-beaune.fr" TargetMode="External"/><Relationship Id="rId4" Type="http://schemas.openxmlformats.org/officeDocument/2006/relationships/hyperlink" Target="mailto:choquartj@free.fr" TargetMode="External"/><Relationship Id="rId9" Type="http://schemas.openxmlformats.org/officeDocument/2006/relationships/hyperlink" Target="mailto:mariefrance.jeanchristophe@sfr.fr" TargetMode="External"/><Relationship Id="rId14" Type="http://schemas.openxmlformats.org/officeDocument/2006/relationships/hyperlink" Target="mailto:dominique.roy53@orange.fr" TargetMode="External"/><Relationship Id="rId22" Type="http://schemas.openxmlformats.org/officeDocument/2006/relationships/hyperlink" Target="mailto:le.crocodile@wanadoo.fr" TargetMode="External"/><Relationship Id="rId27" Type="http://schemas.openxmlformats.org/officeDocument/2006/relationships/hyperlink" Target="mailto:nadine.haberthur@free.fr" TargetMode="External"/><Relationship Id="rId30" Type="http://schemas.openxmlformats.org/officeDocument/2006/relationships/hyperlink" Target="mailto:leyjp@aliceads.fr" TargetMode="External"/><Relationship Id="rId35" Type="http://schemas.openxmlformats.org/officeDocument/2006/relationships/hyperlink" Target="mailto:nadine.haberthur@free.fr" TargetMode="External"/><Relationship Id="rId43" Type="http://schemas.openxmlformats.org/officeDocument/2006/relationships/hyperlink" Target="mailto:eurl.christophe.moingeon@wanadoo.fr" TargetMode="External"/><Relationship Id="rId48" Type="http://schemas.openxmlformats.org/officeDocument/2006/relationships/hyperlink" Target="mailto:nounou.mireille@gmail.com" TargetMode="External"/><Relationship Id="rId8" Type="http://schemas.openxmlformats.org/officeDocument/2006/relationships/hyperlink" Target="mailto:eurl.christophe.moingeon@wanadoo.fr" TargetMode="External"/><Relationship Id="rId3" Type="http://schemas.openxmlformats.org/officeDocument/2006/relationships/hyperlink" Target="mailto:leyjp@aliceads.fr" TargetMode="External"/><Relationship Id="rId12" Type="http://schemas.openxmlformats.org/officeDocument/2006/relationships/hyperlink" Target="mailto:mathieu.crus@peugeot-beaune.fr" TargetMode="External"/><Relationship Id="rId17" Type="http://schemas.openxmlformats.org/officeDocument/2006/relationships/hyperlink" Target="mailto:marylingoffpoil@gmail.com" TargetMode="External"/><Relationship Id="rId25" Type="http://schemas.openxmlformats.org/officeDocument/2006/relationships/hyperlink" Target="mailto:bernard-ebaty@orange%20.fr" TargetMode="External"/><Relationship Id="rId33" Type="http://schemas.openxmlformats.org/officeDocument/2006/relationships/hyperlink" Target="mailto:mariefrance.jeanchristophe@sfr.fr" TargetMode="External"/><Relationship Id="rId38" Type="http://schemas.openxmlformats.org/officeDocument/2006/relationships/hyperlink" Target="mailto:geraldlucettegeaudau@neuf.fr" TargetMode="External"/><Relationship Id="rId46" Type="http://schemas.openxmlformats.org/officeDocument/2006/relationships/hyperlink" Target="mailto:bernard-ebaty@orange%20.fr" TargetMode="External"/><Relationship Id="rId20" Type="http://schemas.openxmlformats.org/officeDocument/2006/relationships/hyperlink" Target="mailto:nounou.mireille@gmail.com" TargetMode="External"/><Relationship Id="rId41" Type="http://schemas.openxmlformats.org/officeDocument/2006/relationships/hyperlink" Target="mailto:pugeault.michel10@wanadoo.f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deltafroid21@wanadoo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0"/>
  <sheetViews>
    <sheetView showRuler="0" zoomScaleNormal="100" zoomScaleSheetLayoutView="100" workbookViewId="0">
      <selection activeCell="K55" sqref="K55"/>
    </sheetView>
  </sheetViews>
  <sheetFormatPr baseColWidth="10" defaultColWidth="41.85546875" defaultRowHeight="23.25" customHeight="1" x14ac:dyDescent="0.25"/>
  <cols>
    <col min="1" max="1" width="21.5703125" style="2" bestFit="1" customWidth="1"/>
    <col min="2" max="2" width="16.5703125" style="2" bestFit="1" customWidth="1"/>
    <col min="3" max="3" width="15.85546875" style="2" bestFit="1" customWidth="1"/>
    <col min="4" max="4" width="16.5703125" style="2" customWidth="1"/>
    <col min="5" max="5" width="47.42578125" style="2" bestFit="1" customWidth="1"/>
    <col min="6" max="6" width="7.5703125" style="2" bestFit="1" customWidth="1"/>
    <col min="7" max="7" width="21.42578125" style="2" bestFit="1" customWidth="1"/>
    <col min="8" max="8" width="18.28515625" style="2" bestFit="1" customWidth="1"/>
    <col min="9" max="9" width="22.7109375" style="2" bestFit="1" customWidth="1"/>
    <col min="10" max="10" width="37.42578125" style="2" bestFit="1" customWidth="1"/>
    <col min="11" max="11" width="22.7109375" style="19" bestFit="1" customWidth="1"/>
    <col min="12" max="16384" width="41.85546875" style="1"/>
  </cols>
  <sheetData>
    <row r="1" spans="1:42" s="3" customFormat="1" ht="23.25" customHeight="1" thickBot="1" x14ac:dyDescent="0.3">
      <c r="A1" s="14"/>
      <c r="B1" s="14"/>
      <c r="C1" s="14"/>
      <c r="D1" s="14"/>
      <c r="E1" s="15" t="s">
        <v>99</v>
      </c>
      <c r="F1" s="14"/>
      <c r="G1" s="14"/>
      <c r="H1" s="16"/>
      <c r="I1" s="17">
        <f ca="1">TODAY()</f>
        <v>44205</v>
      </c>
      <c r="J1" s="21" t="s">
        <v>159</v>
      </c>
      <c r="K1" s="37">
        <f>COUNTIF(B3:B111,"&gt; ")</f>
        <v>51</v>
      </c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3.25" customHeight="1" thickBot="1" x14ac:dyDescent="0.3">
      <c r="A2" s="26" t="s">
        <v>51</v>
      </c>
      <c r="B2" s="27" t="s">
        <v>52</v>
      </c>
      <c r="C2" s="13" t="s">
        <v>179</v>
      </c>
      <c r="D2" s="13" t="s">
        <v>178</v>
      </c>
      <c r="E2" s="28" t="s">
        <v>176</v>
      </c>
      <c r="F2" s="29" t="s">
        <v>100</v>
      </c>
      <c r="G2" s="30" t="s">
        <v>96</v>
      </c>
      <c r="H2" s="29" t="s">
        <v>97</v>
      </c>
      <c r="I2" s="29" t="s">
        <v>98</v>
      </c>
      <c r="J2" s="31" t="s">
        <v>50</v>
      </c>
      <c r="K2" s="1"/>
      <c r="M2" s="2"/>
      <c r="N2" s="2"/>
      <c r="O2" s="2"/>
      <c r="P2" s="2"/>
      <c r="Q2" s="2"/>
      <c r="R2" s="2"/>
      <c r="S2" s="2"/>
      <c r="T2" s="2"/>
      <c r="U2" s="2"/>
    </row>
    <row r="3" spans="1:42" ht="18" customHeight="1" x14ac:dyDescent="0.25">
      <c r="A3" s="73" t="s">
        <v>181</v>
      </c>
      <c r="B3" s="74" t="s">
        <v>115</v>
      </c>
      <c r="C3" s="75">
        <v>18497</v>
      </c>
      <c r="D3" s="74" t="s">
        <v>205</v>
      </c>
      <c r="E3" s="74" t="s">
        <v>53</v>
      </c>
      <c r="F3" s="74">
        <v>21200</v>
      </c>
      <c r="G3" s="76" t="s">
        <v>0</v>
      </c>
      <c r="H3" s="77">
        <v>380226466</v>
      </c>
      <c r="I3" s="78" t="s">
        <v>27</v>
      </c>
      <c r="J3" s="86" t="s">
        <v>66</v>
      </c>
      <c r="K3" s="61" t="s">
        <v>211</v>
      </c>
      <c r="M3" s="2"/>
      <c r="N3" s="2"/>
      <c r="O3" s="2"/>
      <c r="P3" s="2"/>
      <c r="Q3" s="2"/>
      <c r="R3" s="2"/>
      <c r="S3" s="2"/>
      <c r="T3" s="2"/>
      <c r="U3" s="2"/>
    </row>
    <row r="4" spans="1:42" ht="18" customHeight="1" x14ac:dyDescent="0.25">
      <c r="A4" s="79" t="s">
        <v>180</v>
      </c>
      <c r="B4" s="80" t="s">
        <v>114</v>
      </c>
      <c r="C4" s="81">
        <v>19914</v>
      </c>
      <c r="D4" s="80" t="s">
        <v>257</v>
      </c>
      <c r="E4" s="82" t="s">
        <v>53</v>
      </c>
      <c r="F4" s="82">
        <v>21200</v>
      </c>
      <c r="G4" s="80" t="s">
        <v>0</v>
      </c>
      <c r="H4" s="83">
        <v>380226466</v>
      </c>
      <c r="I4" s="84" t="s">
        <v>256</v>
      </c>
      <c r="J4" s="85" t="s">
        <v>66</v>
      </c>
      <c r="K4" s="61" t="s">
        <v>211</v>
      </c>
      <c r="M4" s="2"/>
      <c r="N4" s="2"/>
      <c r="O4" s="2"/>
      <c r="P4" s="2"/>
      <c r="Q4" s="2"/>
      <c r="R4" s="2"/>
      <c r="S4" s="2"/>
      <c r="T4" s="2"/>
      <c r="U4" s="2"/>
    </row>
    <row r="5" spans="1:42" ht="18" customHeight="1" x14ac:dyDescent="0.25">
      <c r="A5" s="12" t="s">
        <v>1</v>
      </c>
      <c r="B5" s="11" t="s">
        <v>116</v>
      </c>
      <c r="C5" s="20">
        <v>18439</v>
      </c>
      <c r="D5" s="11" t="s">
        <v>205</v>
      </c>
      <c r="E5" s="9" t="s">
        <v>2</v>
      </c>
      <c r="F5" s="9">
        <v>21200</v>
      </c>
      <c r="G5" s="9" t="s">
        <v>3</v>
      </c>
      <c r="H5" s="35">
        <v>380227332</v>
      </c>
      <c r="I5" s="5" t="s">
        <v>7</v>
      </c>
      <c r="J5" s="32" t="s">
        <v>4</v>
      </c>
      <c r="K5" s="61" t="s">
        <v>211</v>
      </c>
      <c r="M5" s="2"/>
      <c r="N5" s="2"/>
      <c r="O5" s="2"/>
      <c r="P5" s="2"/>
      <c r="Q5" s="2"/>
      <c r="R5" s="2"/>
      <c r="S5" s="2"/>
      <c r="T5" s="2"/>
      <c r="U5" s="2"/>
    </row>
    <row r="6" spans="1:42" ht="18" customHeight="1" x14ac:dyDescent="0.25">
      <c r="A6" s="12" t="s">
        <v>1</v>
      </c>
      <c r="B6" s="11" t="s">
        <v>117</v>
      </c>
      <c r="C6" s="20">
        <v>20127</v>
      </c>
      <c r="D6" s="11" t="s">
        <v>200</v>
      </c>
      <c r="E6" s="9" t="s">
        <v>2</v>
      </c>
      <c r="F6" s="9">
        <v>21200</v>
      </c>
      <c r="G6" s="9" t="s">
        <v>3</v>
      </c>
      <c r="H6" s="35">
        <v>380227332</v>
      </c>
      <c r="I6" s="5"/>
      <c r="J6" s="32" t="s">
        <v>4</v>
      </c>
      <c r="K6" s="61" t="s">
        <v>211</v>
      </c>
      <c r="M6" s="2"/>
      <c r="N6" s="2"/>
      <c r="O6" s="2"/>
      <c r="P6" s="2"/>
      <c r="Q6" s="2"/>
      <c r="R6" s="2"/>
      <c r="S6" s="2"/>
      <c r="T6" s="2"/>
      <c r="U6" s="2"/>
    </row>
    <row r="7" spans="1:42" ht="18" customHeight="1" x14ac:dyDescent="0.25">
      <c r="A7" s="87" t="s">
        <v>32</v>
      </c>
      <c r="B7" s="84" t="s">
        <v>118</v>
      </c>
      <c r="C7" s="88">
        <v>18115</v>
      </c>
      <c r="D7" s="84" t="s">
        <v>205</v>
      </c>
      <c r="E7" s="89" t="s">
        <v>33</v>
      </c>
      <c r="F7" s="89">
        <v>21190</v>
      </c>
      <c r="G7" s="89" t="s">
        <v>34</v>
      </c>
      <c r="H7" s="90" t="s">
        <v>35</v>
      </c>
      <c r="I7" s="84" t="s">
        <v>56</v>
      </c>
      <c r="J7" s="91" t="s">
        <v>61</v>
      </c>
      <c r="K7" s="61" t="s">
        <v>211</v>
      </c>
      <c r="M7" s="2"/>
      <c r="N7" s="2"/>
      <c r="O7" s="2"/>
      <c r="P7" s="2"/>
      <c r="Q7" s="2"/>
      <c r="R7" s="2"/>
      <c r="S7" s="2"/>
      <c r="T7" s="2"/>
      <c r="U7" s="2"/>
    </row>
    <row r="8" spans="1:42" ht="18" customHeight="1" x14ac:dyDescent="0.25">
      <c r="A8" s="87" t="s">
        <v>32</v>
      </c>
      <c r="B8" s="84" t="s">
        <v>122</v>
      </c>
      <c r="C8" s="88">
        <v>19060</v>
      </c>
      <c r="D8" s="84" t="s">
        <v>200</v>
      </c>
      <c r="E8" s="89" t="s">
        <v>33</v>
      </c>
      <c r="F8" s="89">
        <v>21190</v>
      </c>
      <c r="G8" s="89" t="s">
        <v>34</v>
      </c>
      <c r="H8" s="90" t="s">
        <v>35</v>
      </c>
      <c r="I8" s="84"/>
      <c r="J8" s="91" t="s">
        <v>61</v>
      </c>
      <c r="K8" s="61" t="s">
        <v>211</v>
      </c>
      <c r="M8" s="2"/>
      <c r="N8" s="2"/>
      <c r="O8" s="2"/>
      <c r="P8" s="2"/>
      <c r="Q8" s="2"/>
      <c r="R8" s="2"/>
      <c r="S8" s="2"/>
      <c r="T8" s="2"/>
      <c r="U8" s="2"/>
    </row>
    <row r="9" spans="1:42" ht="18" customHeight="1" x14ac:dyDescent="0.25">
      <c r="A9" s="63" t="s">
        <v>19</v>
      </c>
      <c r="B9" s="64" t="s">
        <v>119</v>
      </c>
      <c r="C9" s="64"/>
      <c r="D9" s="64"/>
      <c r="E9" s="65" t="s">
        <v>20</v>
      </c>
      <c r="F9" s="65">
        <v>71150</v>
      </c>
      <c r="G9" s="65" t="s">
        <v>5</v>
      </c>
      <c r="H9" s="66" t="s">
        <v>21</v>
      </c>
      <c r="I9" s="72" t="s">
        <v>54</v>
      </c>
      <c r="J9" s="33" t="s">
        <v>60</v>
      </c>
      <c r="K9" s="61" t="s">
        <v>260</v>
      </c>
      <c r="M9" s="2"/>
      <c r="N9" s="2"/>
      <c r="O9" s="2"/>
      <c r="P9" s="2"/>
      <c r="Q9" s="2"/>
      <c r="R9" s="2"/>
      <c r="S9" s="2"/>
      <c r="T9" s="2"/>
      <c r="U9" s="2"/>
    </row>
    <row r="10" spans="1:42" ht="18" customHeight="1" x14ac:dyDescent="0.25">
      <c r="A10" s="63" t="s">
        <v>19</v>
      </c>
      <c r="B10" s="64" t="s">
        <v>120</v>
      </c>
      <c r="C10" s="64"/>
      <c r="D10" s="64"/>
      <c r="E10" s="65" t="s">
        <v>20</v>
      </c>
      <c r="F10" s="65">
        <v>71150</v>
      </c>
      <c r="G10" s="65" t="s">
        <v>5</v>
      </c>
      <c r="H10" s="66" t="s">
        <v>21</v>
      </c>
      <c r="I10" s="72"/>
      <c r="J10" s="33" t="s">
        <v>60</v>
      </c>
      <c r="K10" s="61" t="s">
        <v>260</v>
      </c>
      <c r="M10" s="2"/>
      <c r="N10" s="2"/>
      <c r="O10" s="2"/>
      <c r="P10" s="2"/>
      <c r="Q10" s="2"/>
      <c r="R10" s="2"/>
      <c r="S10" s="2"/>
      <c r="T10" s="2"/>
      <c r="U10" s="2"/>
    </row>
    <row r="11" spans="1:42" ht="18" customHeight="1" x14ac:dyDescent="0.25">
      <c r="A11" s="92" t="s">
        <v>110</v>
      </c>
      <c r="B11" s="80" t="s">
        <v>113</v>
      </c>
      <c r="C11" s="81">
        <v>33934</v>
      </c>
      <c r="D11" s="80" t="s">
        <v>238</v>
      </c>
      <c r="E11" s="80" t="s">
        <v>242</v>
      </c>
      <c r="F11" s="80">
        <v>21700</v>
      </c>
      <c r="G11" s="80" t="s">
        <v>111</v>
      </c>
      <c r="H11" s="83"/>
      <c r="I11" s="93" t="s">
        <v>112</v>
      </c>
      <c r="J11" s="94" t="s">
        <v>177</v>
      </c>
      <c r="K11" s="61" t="s">
        <v>211</v>
      </c>
      <c r="M11" s="2"/>
      <c r="N11" s="2"/>
      <c r="O11" s="2"/>
      <c r="P11" s="2"/>
      <c r="Q11" s="2"/>
      <c r="R11" s="2"/>
      <c r="S11" s="2"/>
      <c r="T11" s="2"/>
      <c r="U11" s="2"/>
    </row>
    <row r="12" spans="1:42" ht="18" customHeight="1" x14ac:dyDescent="0.25">
      <c r="A12" s="92" t="s">
        <v>239</v>
      </c>
      <c r="B12" s="80" t="s">
        <v>240</v>
      </c>
      <c r="C12" s="81">
        <v>32291</v>
      </c>
      <c r="D12" s="80" t="s">
        <v>241</v>
      </c>
      <c r="E12" s="80" t="s">
        <v>242</v>
      </c>
      <c r="F12" s="80">
        <v>21700</v>
      </c>
      <c r="G12" s="80" t="s">
        <v>111</v>
      </c>
      <c r="H12" s="83"/>
      <c r="I12" s="93" t="s">
        <v>243</v>
      </c>
      <c r="J12" s="94" t="s">
        <v>177</v>
      </c>
      <c r="K12" s="61" t="s">
        <v>211</v>
      </c>
      <c r="M12" s="2"/>
      <c r="N12" s="2"/>
      <c r="O12" s="2"/>
      <c r="P12" s="2"/>
      <c r="Q12" s="2"/>
      <c r="R12" s="2"/>
      <c r="S12" s="2"/>
      <c r="T12" s="2"/>
      <c r="U12" s="2"/>
    </row>
    <row r="13" spans="1:42" ht="18" customHeight="1" x14ac:dyDescent="0.25">
      <c r="A13" s="25" t="s">
        <v>190</v>
      </c>
      <c r="B13" s="5" t="s">
        <v>151</v>
      </c>
      <c r="C13" s="58">
        <v>16867</v>
      </c>
      <c r="D13" s="5" t="s">
        <v>200</v>
      </c>
      <c r="E13" s="5" t="s">
        <v>262</v>
      </c>
      <c r="F13" s="5">
        <v>21630</v>
      </c>
      <c r="G13" s="5" t="s">
        <v>263</v>
      </c>
      <c r="H13" s="5" t="s">
        <v>264</v>
      </c>
      <c r="I13" s="5" t="s">
        <v>265</v>
      </c>
      <c r="J13" s="34" t="s">
        <v>266</v>
      </c>
      <c r="K13" s="61" t="s">
        <v>211</v>
      </c>
      <c r="M13" s="2"/>
      <c r="N13" s="2"/>
      <c r="O13" s="2"/>
      <c r="P13" s="2"/>
      <c r="Q13" s="2"/>
      <c r="R13" s="2"/>
      <c r="S13" s="2"/>
      <c r="T13" s="2"/>
      <c r="U13" s="2"/>
    </row>
    <row r="14" spans="1:42" ht="18" customHeight="1" x14ac:dyDescent="0.25">
      <c r="A14" s="101" t="s">
        <v>261</v>
      </c>
      <c r="B14" s="99" t="s">
        <v>121</v>
      </c>
      <c r="C14" s="99"/>
      <c r="D14" s="99"/>
      <c r="E14" s="99" t="s">
        <v>41</v>
      </c>
      <c r="F14" s="99">
        <v>21200</v>
      </c>
      <c r="G14" s="99" t="s">
        <v>6</v>
      </c>
      <c r="H14" s="107"/>
      <c r="I14" s="99" t="s">
        <v>62</v>
      </c>
      <c r="J14" s="102" t="s">
        <v>44</v>
      </c>
      <c r="K14" s="61" t="s">
        <v>260</v>
      </c>
      <c r="M14" s="2"/>
      <c r="N14" s="2"/>
      <c r="O14" s="2"/>
      <c r="P14" s="2"/>
      <c r="Q14" s="2"/>
      <c r="R14" s="2"/>
      <c r="S14" s="2"/>
      <c r="T14" s="2"/>
      <c r="U14" s="2"/>
    </row>
    <row r="15" spans="1:42" ht="18" customHeight="1" x14ac:dyDescent="0.25">
      <c r="A15" s="10" t="s">
        <v>106</v>
      </c>
      <c r="B15" s="103" t="s">
        <v>123</v>
      </c>
      <c r="C15" s="104">
        <v>19748</v>
      </c>
      <c r="D15" s="103" t="s">
        <v>205</v>
      </c>
      <c r="E15" s="11" t="s">
        <v>107</v>
      </c>
      <c r="F15" s="11">
        <v>21200</v>
      </c>
      <c r="G15" s="103" t="s">
        <v>6</v>
      </c>
      <c r="H15" s="24"/>
      <c r="I15" s="5" t="s">
        <v>108</v>
      </c>
      <c r="J15" s="62" t="s">
        <v>206</v>
      </c>
      <c r="K15" s="61" t="s">
        <v>211</v>
      </c>
      <c r="M15" s="2"/>
      <c r="N15" s="2"/>
      <c r="O15" s="2"/>
      <c r="P15" s="2"/>
      <c r="Q15" s="2"/>
      <c r="R15" s="2"/>
      <c r="S15" s="2"/>
      <c r="T15" s="2"/>
      <c r="U15" s="2"/>
    </row>
    <row r="16" spans="1:42" ht="18" customHeight="1" x14ac:dyDescent="0.25">
      <c r="A16" s="10" t="s">
        <v>106</v>
      </c>
      <c r="B16" s="103" t="s">
        <v>207</v>
      </c>
      <c r="C16" s="104">
        <v>17259</v>
      </c>
      <c r="D16" s="103" t="s">
        <v>200</v>
      </c>
      <c r="E16" s="11" t="s">
        <v>107</v>
      </c>
      <c r="F16" s="11">
        <v>21200</v>
      </c>
      <c r="G16" s="103" t="s">
        <v>6</v>
      </c>
      <c r="H16" s="24"/>
      <c r="I16" s="5" t="s">
        <v>208</v>
      </c>
      <c r="J16" s="62" t="s">
        <v>206</v>
      </c>
      <c r="K16" s="61" t="s">
        <v>211</v>
      </c>
      <c r="M16" s="2"/>
      <c r="N16" s="2"/>
      <c r="O16" s="2"/>
      <c r="P16" s="2"/>
      <c r="Q16" s="2"/>
      <c r="R16" s="2"/>
      <c r="S16" s="2"/>
      <c r="T16" s="2"/>
      <c r="U16" s="2"/>
    </row>
    <row r="17" spans="1:42" s="4" customFormat="1" ht="18" customHeight="1" x14ac:dyDescent="0.25">
      <c r="A17" s="108" t="s">
        <v>198</v>
      </c>
      <c r="B17" s="109" t="s">
        <v>199</v>
      </c>
      <c r="C17" s="110">
        <v>16633</v>
      </c>
      <c r="D17" s="109" t="s">
        <v>200</v>
      </c>
      <c r="E17" s="111" t="s">
        <v>201</v>
      </c>
      <c r="F17" s="109">
        <v>21201</v>
      </c>
      <c r="G17" s="109" t="s">
        <v>105</v>
      </c>
      <c r="H17" s="112" t="s">
        <v>202</v>
      </c>
      <c r="I17" s="109" t="s">
        <v>203</v>
      </c>
      <c r="J17" s="100"/>
      <c r="K17" s="61" t="s">
        <v>210</v>
      </c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8" customHeight="1" x14ac:dyDescent="0.25">
      <c r="A18" s="12" t="s">
        <v>76</v>
      </c>
      <c r="B18" s="103" t="s">
        <v>124</v>
      </c>
      <c r="C18" s="104">
        <v>22631</v>
      </c>
      <c r="D18" s="103" t="s">
        <v>205</v>
      </c>
      <c r="E18" s="9" t="s">
        <v>166</v>
      </c>
      <c r="F18" s="9">
        <v>71300</v>
      </c>
      <c r="G18" s="36" t="s">
        <v>77</v>
      </c>
      <c r="H18" s="35" t="s">
        <v>228</v>
      </c>
      <c r="I18" s="5" t="s">
        <v>78</v>
      </c>
      <c r="J18" s="32" t="s">
        <v>79</v>
      </c>
      <c r="K18" s="61" t="s">
        <v>211</v>
      </c>
      <c r="M18" s="2"/>
      <c r="N18" s="2"/>
      <c r="O18" s="2"/>
      <c r="P18" s="2"/>
      <c r="Q18" s="2"/>
      <c r="R18" s="2"/>
      <c r="S18" s="2"/>
      <c r="T18" s="2"/>
      <c r="U18" s="2"/>
    </row>
    <row r="19" spans="1:42" ht="18" customHeight="1" x14ac:dyDescent="0.25">
      <c r="A19" s="12" t="s">
        <v>76</v>
      </c>
      <c r="B19" s="103" t="s">
        <v>125</v>
      </c>
      <c r="C19" s="104">
        <v>23458</v>
      </c>
      <c r="D19" s="103" t="s">
        <v>227</v>
      </c>
      <c r="E19" s="9" t="s">
        <v>166</v>
      </c>
      <c r="F19" s="9">
        <v>71300</v>
      </c>
      <c r="G19" s="36" t="s">
        <v>77</v>
      </c>
      <c r="H19" s="24" t="s">
        <v>228</v>
      </c>
      <c r="I19" s="5" t="s">
        <v>229</v>
      </c>
      <c r="J19" s="32" t="s">
        <v>79</v>
      </c>
      <c r="K19" s="61" t="s">
        <v>211</v>
      </c>
      <c r="M19" s="2"/>
      <c r="N19" s="2"/>
      <c r="O19" s="2"/>
      <c r="P19" s="2"/>
      <c r="Q19" s="2"/>
      <c r="R19" s="2"/>
      <c r="S19" s="2"/>
      <c r="T19" s="2"/>
      <c r="U19" s="2"/>
    </row>
    <row r="20" spans="1:42" ht="18" customHeight="1" x14ac:dyDescent="0.25">
      <c r="A20" s="79" t="s">
        <v>72</v>
      </c>
      <c r="B20" s="80" t="s">
        <v>126</v>
      </c>
      <c r="C20" s="81">
        <v>19441</v>
      </c>
      <c r="D20" s="80" t="s">
        <v>205</v>
      </c>
      <c r="E20" s="95" t="s">
        <v>73</v>
      </c>
      <c r="F20" s="95">
        <v>21200</v>
      </c>
      <c r="G20" s="95" t="s">
        <v>6</v>
      </c>
      <c r="H20" s="97"/>
      <c r="I20" s="84" t="s">
        <v>74</v>
      </c>
      <c r="J20" s="91" t="s">
        <v>75</v>
      </c>
      <c r="K20" s="61" t="s">
        <v>211</v>
      </c>
      <c r="M20" s="2"/>
      <c r="N20" s="2"/>
      <c r="O20" s="2"/>
      <c r="P20" s="2"/>
      <c r="Q20" s="2"/>
      <c r="R20" s="2"/>
      <c r="S20" s="2"/>
      <c r="T20" s="2"/>
      <c r="U20" s="2"/>
    </row>
    <row r="21" spans="1:42" ht="18" customHeight="1" x14ac:dyDescent="0.25">
      <c r="A21" s="79" t="s">
        <v>72</v>
      </c>
      <c r="B21" s="80" t="s">
        <v>127</v>
      </c>
      <c r="C21" s="81">
        <v>21460</v>
      </c>
      <c r="D21" s="80" t="s">
        <v>258</v>
      </c>
      <c r="E21" s="95" t="s">
        <v>73</v>
      </c>
      <c r="F21" s="95">
        <v>21200</v>
      </c>
      <c r="G21" s="95" t="s">
        <v>6</v>
      </c>
      <c r="H21" s="83"/>
      <c r="I21" s="84"/>
      <c r="J21" s="91" t="s">
        <v>75</v>
      </c>
      <c r="K21" s="61" t="s">
        <v>211</v>
      </c>
      <c r="M21" s="2"/>
      <c r="N21" s="2"/>
      <c r="O21" s="2"/>
      <c r="P21" s="2"/>
      <c r="Q21" s="2"/>
      <c r="R21" s="2"/>
      <c r="S21" s="2"/>
      <c r="T21" s="2"/>
      <c r="U21" s="2"/>
    </row>
    <row r="22" spans="1:42" s="4" customFormat="1" ht="18" customHeight="1" x14ac:dyDescent="0.25">
      <c r="A22" s="57" t="s">
        <v>169</v>
      </c>
      <c r="B22" s="5" t="s">
        <v>173</v>
      </c>
      <c r="C22" s="105">
        <v>19498</v>
      </c>
      <c r="D22" s="59" t="s">
        <v>205</v>
      </c>
      <c r="E22" s="59" t="s">
        <v>170</v>
      </c>
      <c r="F22" s="59">
        <v>71350</v>
      </c>
      <c r="G22" s="59" t="s">
        <v>175</v>
      </c>
      <c r="H22" s="59" t="s">
        <v>171</v>
      </c>
      <c r="I22" s="5" t="s">
        <v>233</v>
      </c>
      <c r="J22" s="106" t="s">
        <v>234</v>
      </c>
      <c r="K22" s="61" t="s">
        <v>211</v>
      </c>
      <c r="M22" s="60"/>
      <c r="N22" s="60"/>
      <c r="O22" s="60"/>
      <c r="P22" s="60"/>
      <c r="Q22" s="60"/>
      <c r="R22" s="60"/>
      <c r="S22" s="60"/>
      <c r="T22" s="60"/>
      <c r="U22" s="60"/>
    </row>
    <row r="23" spans="1:42" s="4" customFormat="1" ht="18" customHeight="1" x14ac:dyDescent="0.25">
      <c r="A23" s="57" t="s">
        <v>169</v>
      </c>
      <c r="B23" s="5" t="s">
        <v>174</v>
      </c>
      <c r="C23" s="58">
        <v>20406</v>
      </c>
      <c r="D23" s="5" t="s">
        <v>235</v>
      </c>
      <c r="E23" s="59" t="s">
        <v>170</v>
      </c>
      <c r="F23" s="59">
        <v>71350</v>
      </c>
      <c r="G23" s="59" t="s">
        <v>175</v>
      </c>
      <c r="H23" s="59" t="s">
        <v>171</v>
      </c>
      <c r="I23" s="5"/>
      <c r="J23" s="106" t="s">
        <v>172</v>
      </c>
      <c r="K23" s="61" t="s">
        <v>211</v>
      </c>
      <c r="M23" s="60"/>
      <c r="N23" s="60"/>
      <c r="O23" s="60"/>
      <c r="P23" s="60"/>
      <c r="Q23" s="60"/>
      <c r="R23" s="60"/>
      <c r="S23" s="60"/>
      <c r="T23" s="60"/>
      <c r="U23" s="60"/>
    </row>
    <row r="24" spans="1:42" s="4" customFormat="1" ht="18" customHeight="1" x14ac:dyDescent="0.25">
      <c r="A24" s="113" t="s">
        <v>36</v>
      </c>
      <c r="B24" s="84" t="s">
        <v>37</v>
      </c>
      <c r="C24" s="84"/>
      <c r="D24" s="84"/>
      <c r="E24" s="84" t="s">
        <v>38</v>
      </c>
      <c r="F24" s="84">
        <v>71150</v>
      </c>
      <c r="G24" s="84" t="s">
        <v>5</v>
      </c>
      <c r="H24" s="84" t="s">
        <v>39</v>
      </c>
      <c r="I24" s="84"/>
      <c r="J24" s="98" t="s">
        <v>40</v>
      </c>
      <c r="K24" s="61" t="s">
        <v>260</v>
      </c>
      <c r="M24" s="60"/>
      <c r="N24" s="60"/>
      <c r="O24" s="60"/>
      <c r="P24" s="60"/>
      <c r="Q24" s="60"/>
      <c r="R24" s="60"/>
      <c r="S24" s="60"/>
      <c r="T24" s="60"/>
      <c r="U24" s="60"/>
    </row>
    <row r="25" spans="1:42" ht="18" customHeight="1" x14ac:dyDescent="0.25">
      <c r="A25" s="113" t="s">
        <v>36</v>
      </c>
      <c r="B25" s="84" t="s">
        <v>267</v>
      </c>
      <c r="C25" s="84"/>
      <c r="D25" s="84"/>
      <c r="E25" s="84" t="s">
        <v>38</v>
      </c>
      <c r="F25" s="84">
        <v>71150</v>
      </c>
      <c r="G25" s="84" t="s">
        <v>5</v>
      </c>
      <c r="H25" s="84" t="s">
        <v>39</v>
      </c>
      <c r="I25" s="84"/>
      <c r="J25" s="98" t="s">
        <v>40</v>
      </c>
      <c r="K25" s="61" t="s">
        <v>260</v>
      </c>
      <c r="M25" s="2"/>
      <c r="N25" s="2"/>
      <c r="O25" s="2"/>
      <c r="P25" s="2"/>
      <c r="Q25" s="2"/>
      <c r="R25" s="2"/>
      <c r="S25" s="2"/>
      <c r="T25" s="2"/>
      <c r="U25" s="2"/>
    </row>
    <row r="26" spans="1:42" s="4" customFormat="1" ht="18" customHeight="1" x14ac:dyDescent="0.25">
      <c r="A26" s="57" t="s">
        <v>183</v>
      </c>
      <c r="B26" s="5" t="s">
        <v>129</v>
      </c>
      <c r="C26" s="58">
        <v>21180</v>
      </c>
      <c r="D26" s="5" t="s">
        <v>230</v>
      </c>
      <c r="E26" s="59" t="s">
        <v>165</v>
      </c>
      <c r="F26" s="59">
        <v>21200</v>
      </c>
      <c r="G26" s="59" t="s">
        <v>6</v>
      </c>
      <c r="H26" s="59" t="s">
        <v>80</v>
      </c>
      <c r="I26" s="5" t="s">
        <v>81</v>
      </c>
      <c r="J26" s="34" t="s">
        <v>131</v>
      </c>
      <c r="K26" s="61" t="s">
        <v>211</v>
      </c>
      <c r="M26" s="60"/>
      <c r="N26" s="60"/>
      <c r="O26" s="60"/>
      <c r="P26" s="60"/>
      <c r="Q26" s="60"/>
      <c r="R26" s="60"/>
      <c r="S26" s="60"/>
      <c r="T26" s="60"/>
      <c r="U26" s="60"/>
    </row>
    <row r="27" spans="1:42" ht="18" customHeight="1" x14ac:dyDescent="0.25">
      <c r="A27" s="10" t="s">
        <v>182</v>
      </c>
      <c r="B27" s="103" t="s">
        <v>128</v>
      </c>
      <c r="C27" s="104">
        <v>21942</v>
      </c>
      <c r="D27" s="103" t="s">
        <v>231</v>
      </c>
      <c r="E27" s="9" t="s">
        <v>165</v>
      </c>
      <c r="F27" s="9">
        <v>21200</v>
      </c>
      <c r="G27" s="9" t="s">
        <v>6</v>
      </c>
      <c r="H27" s="9" t="s">
        <v>80</v>
      </c>
      <c r="I27" s="5" t="s">
        <v>232</v>
      </c>
      <c r="J27" s="34" t="s">
        <v>130</v>
      </c>
      <c r="K27" s="61" t="s">
        <v>211</v>
      </c>
      <c r="M27" s="2"/>
      <c r="N27" s="2"/>
      <c r="O27" s="2"/>
      <c r="P27" s="2"/>
      <c r="Q27" s="2"/>
      <c r="R27" s="2"/>
      <c r="S27" s="2"/>
      <c r="T27" s="2"/>
      <c r="U27" s="2"/>
    </row>
    <row r="28" spans="1:42" ht="18" customHeight="1" x14ac:dyDescent="0.25">
      <c r="A28" s="79" t="s">
        <v>185</v>
      </c>
      <c r="B28" s="80" t="s">
        <v>132</v>
      </c>
      <c r="C28" s="81">
        <v>16825</v>
      </c>
      <c r="D28" s="80" t="s">
        <v>205</v>
      </c>
      <c r="E28" s="80" t="s">
        <v>23</v>
      </c>
      <c r="F28" s="80">
        <v>21630</v>
      </c>
      <c r="G28" s="80" t="s">
        <v>24</v>
      </c>
      <c r="H28" s="80" t="s">
        <v>134</v>
      </c>
      <c r="I28" s="84" t="s">
        <v>25</v>
      </c>
      <c r="J28" s="91" t="s">
        <v>43</v>
      </c>
      <c r="K28" s="61" t="s">
        <v>211</v>
      </c>
      <c r="M28" s="2"/>
      <c r="N28" s="2"/>
      <c r="O28" s="2"/>
      <c r="P28" s="2"/>
      <c r="Q28" s="2"/>
      <c r="R28" s="2"/>
      <c r="S28" s="2"/>
      <c r="T28" s="2"/>
      <c r="U28" s="2"/>
    </row>
    <row r="29" spans="1:42" ht="18" customHeight="1" x14ac:dyDescent="0.25">
      <c r="A29" s="92" t="s">
        <v>184</v>
      </c>
      <c r="B29" s="80" t="s">
        <v>133</v>
      </c>
      <c r="C29" s="81">
        <v>19382</v>
      </c>
      <c r="D29" s="80" t="s">
        <v>200</v>
      </c>
      <c r="E29" s="80" t="s">
        <v>244</v>
      </c>
      <c r="F29" s="80">
        <v>21200</v>
      </c>
      <c r="G29" s="95" t="s">
        <v>6</v>
      </c>
      <c r="H29" s="80" t="s">
        <v>245</v>
      </c>
      <c r="I29" s="84" t="s">
        <v>246</v>
      </c>
      <c r="J29" s="94" t="s">
        <v>251</v>
      </c>
      <c r="K29" s="61" t="s">
        <v>211</v>
      </c>
      <c r="M29" s="2"/>
      <c r="N29" s="2"/>
      <c r="O29" s="2"/>
      <c r="P29" s="2"/>
      <c r="Q29" s="2"/>
      <c r="R29" s="2"/>
      <c r="S29" s="2"/>
      <c r="T29" s="2"/>
      <c r="U29" s="2"/>
    </row>
    <row r="30" spans="1:42" ht="18" customHeight="1" x14ac:dyDescent="0.25">
      <c r="A30" s="12" t="s">
        <v>82</v>
      </c>
      <c r="B30" s="11" t="s">
        <v>124</v>
      </c>
      <c r="C30" s="20">
        <v>21223</v>
      </c>
      <c r="D30" s="11" t="s">
        <v>252</v>
      </c>
      <c r="E30" s="36" t="s">
        <v>253</v>
      </c>
      <c r="F30" s="9">
        <v>21190</v>
      </c>
      <c r="G30" s="9" t="s">
        <v>254</v>
      </c>
      <c r="H30" s="9" t="s">
        <v>83</v>
      </c>
      <c r="I30" s="5" t="s">
        <v>22</v>
      </c>
      <c r="J30" s="32" t="s">
        <v>84</v>
      </c>
      <c r="K30" s="61" t="s">
        <v>211</v>
      </c>
      <c r="M30" s="2"/>
      <c r="N30" s="2"/>
      <c r="O30" s="2"/>
      <c r="P30" s="2"/>
      <c r="Q30" s="2"/>
      <c r="R30" s="2"/>
      <c r="S30" s="2"/>
      <c r="T30" s="2"/>
      <c r="U30" s="2"/>
    </row>
    <row r="31" spans="1:42" ht="18" customHeight="1" x14ac:dyDescent="0.25">
      <c r="A31" s="12" t="s">
        <v>82</v>
      </c>
      <c r="B31" s="11" t="s">
        <v>135</v>
      </c>
      <c r="C31" s="20">
        <v>20909</v>
      </c>
      <c r="D31" s="11" t="s">
        <v>200</v>
      </c>
      <c r="E31" s="36" t="s">
        <v>253</v>
      </c>
      <c r="F31" s="9">
        <v>21190</v>
      </c>
      <c r="G31" s="9" t="s">
        <v>254</v>
      </c>
      <c r="H31" s="9" t="s">
        <v>83</v>
      </c>
      <c r="I31" s="5" t="s">
        <v>255</v>
      </c>
      <c r="J31" s="32" t="s">
        <v>84</v>
      </c>
      <c r="K31" s="61" t="s">
        <v>211</v>
      </c>
      <c r="M31" s="2"/>
      <c r="N31" s="2"/>
      <c r="O31" s="2"/>
      <c r="P31" s="2"/>
      <c r="Q31" s="2"/>
      <c r="R31" s="2"/>
      <c r="S31" s="2"/>
      <c r="T31" s="2"/>
      <c r="U31" s="2"/>
    </row>
    <row r="32" spans="1:42" s="4" customFormat="1" ht="18" customHeight="1" x14ac:dyDescent="0.25">
      <c r="A32" s="113" t="s">
        <v>85</v>
      </c>
      <c r="B32" s="84" t="s">
        <v>86</v>
      </c>
      <c r="C32" s="88">
        <v>15966</v>
      </c>
      <c r="D32" s="84" t="s">
        <v>200</v>
      </c>
      <c r="E32" s="84" t="s">
        <v>87</v>
      </c>
      <c r="F32" s="84">
        <v>21200</v>
      </c>
      <c r="G32" s="84" t="s">
        <v>6</v>
      </c>
      <c r="H32" s="84" t="s">
        <v>68</v>
      </c>
      <c r="I32" s="84" t="s">
        <v>237</v>
      </c>
      <c r="J32" s="98" t="s">
        <v>69</v>
      </c>
      <c r="K32" s="61" t="s">
        <v>211</v>
      </c>
      <c r="M32" s="60"/>
      <c r="N32" s="60"/>
      <c r="O32" s="60"/>
      <c r="P32" s="60"/>
      <c r="Q32" s="60"/>
      <c r="R32" s="60"/>
      <c r="S32" s="60"/>
      <c r="T32" s="60"/>
      <c r="U32" s="60"/>
    </row>
    <row r="33" spans="1:21" ht="18" customHeight="1" x14ac:dyDescent="0.25">
      <c r="A33" s="12" t="s">
        <v>85</v>
      </c>
      <c r="B33" s="11" t="s">
        <v>136</v>
      </c>
      <c r="C33" s="20">
        <v>23622</v>
      </c>
      <c r="D33" s="11" t="s">
        <v>195</v>
      </c>
      <c r="E33" s="9" t="s">
        <v>14</v>
      </c>
      <c r="F33" s="9">
        <v>21200</v>
      </c>
      <c r="G33" s="36" t="s">
        <v>3</v>
      </c>
      <c r="H33" s="9" t="s">
        <v>15</v>
      </c>
      <c r="I33" s="5" t="s">
        <v>16</v>
      </c>
      <c r="J33" s="32" t="s">
        <v>17</v>
      </c>
      <c r="K33" s="61" t="s">
        <v>211</v>
      </c>
      <c r="M33" s="2"/>
      <c r="N33" s="2"/>
      <c r="O33" s="2"/>
      <c r="P33" s="2"/>
      <c r="Q33" s="2"/>
      <c r="R33" s="2"/>
      <c r="S33" s="2"/>
      <c r="T33" s="2"/>
      <c r="U33" s="2"/>
    </row>
    <row r="34" spans="1:21" ht="18" customHeight="1" x14ac:dyDescent="0.25">
      <c r="A34" s="10" t="s">
        <v>186</v>
      </c>
      <c r="B34" s="11" t="s">
        <v>125</v>
      </c>
      <c r="C34" s="20">
        <v>21408</v>
      </c>
      <c r="D34" s="11" t="s">
        <v>196</v>
      </c>
      <c r="E34" s="9" t="s">
        <v>14</v>
      </c>
      <c r="F34" s="9">
        <v>21200</v>
      </c>
      <c r="G34" s="36" t="s">
        <v>3</v>
      </c>
      <c r="H34" s="9" t="s">
        <v>15</v>
      </c>
      <c r="I34" s="5" t="s">
        <v>194</v>
      </c>
      <c r="J34" s="32" t="s">
        <v>17</v>
      </c>
      <c r="K34" s="61" t="s">
        <v>211</v>
      </c>
      <c r="M34" s="2"/>
      <c r="N34" s="2"/>
      <c r="O34" s="2"/>
      <c r="P34" s="2"/>
      <c r="Q34" s="2"/>
      <c r="R34" s="2"/>
      <c r="S34" s="2"/>
      <c r="T34" s="2"/>
      <c r="U34" s="2"/>
    </row>
    <row r="35" spans="1:21" ht="18" customHeight="1" x14ac:dyDescent="0.25">
      <c r="A35" s="79" t="s">
        <v>28</v>
      </c>
      <c r="B35" s="80" t="s">
        <v>137</v>
      </c>
      <c r="C35" s="81">
        <v>26797</v>
      </c>
      <c r="D35" s="80" t="s">
        <v>247</v>
      </c>
      <c r="E35" s="95" t="s">
        <v>248</v>
      </c>
      <c r="F35" s="95">
        <v>21190</v>
      </c>
      <c r="G35" s="95" t="s">
        <v>29</v>
      </c>
      <c r="H35" s="95" t="s">
        <v>30</v>
      </c>
      <c r="I35" s="84" t="s">
        <v>49</v>
      </c>
      <c r="J35" s="91" t="s">
        <v>31</v>
      </c>
      <c r="K35" s="61" t="s">
        <v>211</v>
      </c>
      <c r="M35" s="2"/>
      <c r="N35" s="2"/>
      <c r="O35" s="2"/>
      <c r="P35" s="2"/>
      <c r="Q35" s="2"/>
      <c r="R35" s="2"/>
      <c r="S35" s="2"/>
      <c r="T35" s="2"/>
      <c r="U35" s="2"/>
    </row>
    <row r="36" spans="1:21" ht="18" customHeight="1" x14ac:dyDescent="0.25">
      <c r="A36" s="79" t="s">
        <v>28</v>
      </c>
      <c r="B36" s="80" t="s">
        <v>138</v>
      </c>
      <c r="C36" s="81">
        <v>25623</v>
      </c>
      <c r="D36" s="80"/>
      <c r="E36" s="95" t="s">
        <v>248</v>
      </c>
      <c r="F36" s="95">
        <v>21190</v>
      </c>
      <c r="G36" s="95" t="s">
        <v>29</v>
      </c>
      <c r="H36" s="95" t="s">
        <v>30</v>
      </c>
      <c r="I36" s="84" t="s">
        <v>249</v>
      </c>
      <c r="J36" s="91" t="s">
        <v>31</v>
      </c>
      <c r="K36" s="61" t="s">
        <v>211</v>
      </c>
      <c r="M36" s="2"/>
      <c r="N36" s="2"/>
      <c r="O36" s="2"/>
      <c r="P36" s="2"/>
      <c r="Q36" s="2"/>
      <c r="R36" s="2"/>
      <c r="S36" s="2"/>
      <c r="T36" s="2"/>
      <c r="U36" s="2"/>
    </row>
    <row r="37" spans="1:21" ht="18" customHeight="1" x14ac:dyDescent="0.25">
      <c r="A37" s="12" t="s">
        <v>93</v>
      </c>
      <c r="B37" s="11" t="s">
        <v>139</v>
      </c>
      <c r="C37" s="20">
        <v>13945</v>
      </c>
      <c r="D37" s="11" t="s">
        <v>205</v>
      </c>
      <c r="E37" s="9" t="s">
        <v>94</v>
      </c>
      <c r="F37" s="9">
        <v>21200</v>
      </c>
      <c r="G37" s="9" t="s">
        <v>89</v>
      </c>
      <c r="H37" s="9" t="s">
        <v>204</v>
      </c>
      <c r="I37" s="5" t="s">
        <v>109</v>
      </c>
      <c r="J37" s="32" t="s">
        <v>95</v>
      </c>
      <c r="K37" s="61" t="s">
        <v>211</v>
      </c>
      <c r="M37" s="2"/>
      <c r="N37" s="2"/>
      <c r="O37" s="2"/>
      <c r="P37" s="2"/>
      <c r="Q37" s="2"/>
      <c r="R37" s="2"/>
      <c r="S37" s="2"/>
      <c r="T37" s="2"/>
      <c r="U37" s="2"/>
    </row>
    <row r="38" spans="1:21" ht="18" customHeight="1" x14ac:dyDescent="0.25">
      <c r="A38" s="12" t="s">
        <v>93</v>
      </c>
      <c r="B38" s="11" t="s">
        <v>140</v>
      </c>
      <c r="C38" s="20">
        <v>14524</v>
      </c>
      <c r="D38" s="11" t="s">
        <v>200</v>
      </c>
      <c r="E38" s="9" t="s">
        <v>94</v>
      </c>
      <c r="F38" s="9">
        <v>21200</v>
      </c>
      <c r="G38" s="9" t="s">
        <v>89</v>
      </c>
      <c r="H38" s="9" t="s">
        <v>204</v>
      </c>
      <c r="I38" s="5" t="s">
        <v>109</v>
      </c>
      <c r="J38" s="32" t="s">
        <v>95</v>
      </c>
      <c r="K38" s="61" t="s">
        <v>211</v>
      </c>
      <c r="M38" s="2"/>
      <c r="N38" s="2"/>
      <c r="O38" s="2"/>
      <c r="P38" s="2"/>
      <c r="Q38" s="2"/>
      <c r="R38" s="2"/>
      <c r="S38" s="2"/>
      <c r="T38" s="2"/>
      <c r="U38" s="2"/>
    </row>
    <row r="39" spans="1:21" ht="18" customHeight="1" x14ac:dyDescent="0.25">
      <c r="A39" s="79" t="s">
        <v>88</v>
      </c>
      <c r="B39" s="80" t="s">
        <v>142</v>
      </c>
      <c r="C39" s="81">
        <v>17962</v>
      </c>
      <c r="D39" s="80" t="s">
        <v>205</v>
      </c>
      <c r="E39" s="95" t="s">
        <v>164</v>
      </c>
      <c r="F39" s="95">
        <v>21200</v>
      </c>
      <c r="G39" s="95" t="s">
        <v>89</v>
      </c>
      <c r="H39" s="95" t="s">
        <v>90</v>
      </c>
      <c r="I39" s="84" t="s">
        <v>91</v>
      </c>
      <c r="J39" s="91" t="s">
        <v>92</v>
      </c>
      <c r="K39" s="61" t="s">
        <v>211</v>
      </c>
      <c r="M39" s="2"/>
      <c r="N39" s="2"/>
      <c r="O39" s="2"/>
      <c r="P39" s="2"/>
      <c r="Q39" s="2"/>
      <c r="R39" s="2"/>
      <c r="S39" s="2"/>
      <c r="T39" s="2"/>
      <c r="U39" s="2"/>
    </row>
    <row r="40" spans="1:21" ht="18" customHeight="1" x14ac:dyDescent="0.25">
      <c r="A40" s="79" t="s">
        <v>88</v>
      </c>
      <c r="B40" s="80" t="s">
        <v>141</v>
      </c>
      <c r="C40" s="81">
        <v>18618</v>
      </c>
      <c r="D40" s="80" t="s">
        <v>200</v>
      </c>
      <c r="E40" s="95" t="s">
        <v>164</v>
      </c>
      <c r="F40" s="95">
        <v>21200</v>
      </c>
      <c r="G40" s="95" t="s">
        <v>89</v>
      </c>
      <c r="H40" s="95" t="s">
        <v>90</v>
      </c>
      <c r="I40" s="84" t="s">
        <v>91</v>
      </c>
      <c r="J40" s="91" t="s">
        <v>92</v>
      </c>
      <c r="K40" s="61" t="s">
        <v>211</v>
      </c>
      <c r="M40" s="2"/>
      <c r="N40" s="2"/>
      <c r="O40" s="2"/>
      <c r="P40" s="2"/>
      <c r="Q40" s="2"/>
      <c r="R40" s="2"/>
      <c r="S40" s="2"/>
      <c r="T40" s="2"/>
      <c r="U40" s="2"/>
    </row>
    <row r="41" spans="1:21" ht="18" customHeight="1" x14ac:dyDescent="0.25">
      <c r="A41" s="63" t="s">
        <v>101</v>
      </c>
      <c r="B41" s="64" t="s">
        <v>143</v>
      </c>
      <c r="C41" s="64"/>
      <c r="D41" s="64"/>
      <c r="E41" s="65" t="s">
        <v>163</v>
      </c>
      <c r="F41" s="65">
        <v>21200</v>
      </c>
      <c r="G41" s="65" t="s">
        <v>3</v>
      </c>
      <c r="H41" s="65" t="s">
        <v>102</v>
      </c>
      <c r="I41" s="64" t="s">
        <v>103</v>
      </c>
      <c r="J41" s="67" t="s">
        <v>104</v>
      </c>
      <c r="K41" s="61" t="s">
        <v>260</v>
      </c>
      <c r="M41" s="2"/>
      <c r="N41" s="2"/>
      <c r="O41" s="2"/>
      <c r="P41" s="2"/>
      <c r="Q41" s="2"/>
      <c r="R41" s="2"/>
      <c r="S41" s="2"/>
      <c r="T41" s="2"/>
      <c r="U41" s="2"/>
    </row>
    <row r="42" spans="1:21" ht="18" customHeight="1" x14ac:dyDescent="0.25">
      <c r="A42" s="63" t="s">
        <v>101</v>
      </c>
      <c r="B42" s="64" t="s">
        <v>144</v>
      </c>
      <c r="C42" s="64"/>
      <c r="D42" s="64"/>
      <c r="E42" s="65" t="s">
        <v>163</v>
      </c>
      <c r="F42" s="65">
        <v>21200</v>
      </c>
      <c r="G42" s="65" t="s">
        <v>3</v>
      </c>
      <c r="H42" s="65" t="s">
        <v>102</v>
      </c>
      <c r="I42" s="64"/>
      <c r="J42" s="67" t="s">
        <v>104</v>
      </c>
      <c r="K42" s="61" t="s">
        <v>260</v>
      </c>
      <c r="M42" s="2"/>
      <c r="N42" s="2"/>
      <c r="O42" s="2"/>
      <c r="P42" s="2"/>
      <c r="Q42" s="2"/>
      <c r="R42" s="2"/>
      <c r="S42" s="2"/>
      <c r="T42" s="2"/>
      <c r="U42" s="2"/>
    </row>
    <row r="43" spans="1:21" ht="18" customHeight="1" x14ac:dyDescent="0.25">
      <c r="A43" s="114" t="s">
        <v>55</v>
      </c>
      <c r="B43" s="115" t="s">
        <v>146</v>
      </c>
      <c r="C43" s="115"/>
      <c r="D43" s="115"/>
      <c r="E43" s="116" t="s">
        <v>57</v>
      </c>
      <c r="F43" s="116">
        <v>21200</v>
      </c>
      <c r="G43" s="116" t="s">
        <v>6</v>
      </c>
      <c r="H43" s="116" t="s">
        <v>58</v>
      </c>
      <c r="I43" s="109"/>
      <c r="J43" s="117" t="s">
        <v>63</v>
      </c>
      <c r="K43" s="61" t="s">
        <v>211</v>
      </c>
      <c r="M43" s="2"/>
      <c r="N43" s="2"/>
      <c r="O43" s="2"/>
      <c r="P43" s="2"/>
      <c r="Q43" s="2"/>
      <c r="R43" s="2"/>
      <c r="S43" s="2"/>
      <c r="T43" s="2"/>
      <c r="U43" s="2"/>
    </row>
    <row r="44" spans="1:21" ht="18" customHeight="1" x14ac:dyDescent="0.25">
      <c r="A44" s="114" t="s">
        <v>55</v>
      </c>
      <c r="B44" s="115" t="s">
        <v>145</v>
      </c>
      <c r="C44" s="115"/>
      <c r="D44" s="115"/>
      <c r="E44" s="116" t="s">
        <v>57</v>
      </c>
      <c r="F44" s="116">
        <v>21200</v>
      </c>
      <c r="G44" s="116" t="s">
        <v>6</v>
      </c>
      <c r="H44" s="116" t="s">
        <v>58</v>
      </c>
      <c r="I44" s="109"/>
      <c r="J44" s="117" t="s">
        <v>63</v>
      </c>
      <c r="K44" s="61" t="s">
        <v>211</v>
      </c>
      <c r="M44" s="2"/>
      <c r="N44" s="2"/>
      <c r="O44" s="2"/>
      <c r="P44" s="2"/>
      <c r="Q44" s="2"/>
      <c r="R44" s="2"/>
      <c r="S44" s="2"/>
      <c r="T44" s="2"/>
      <c r="U44" s="2"/>
    </row>
    <row r="45" spans="1:21" s="4" customFormat="1" ht="18" customHeight="1" x14ac:dyDescent="0.25">
      <c r="A45" s="57" t="s">
        <v>9</v>
      </c>
      <c r="B45" s="5" t="s">
        <v>139</v>
      </c>
      <c r="C45" s="58">
        <v>15530</v>
      </c>
      <c r="D45" s="5" t="s">
        <v>205</v>
      </c>
      <c r="E45" s="59" t="s">
        <v>42</v>
      </c>
      <c r="F45" s="59">
        <v>71350</v>
      </c>
      <c r="G45" s="59" t="s">
        <v>8</v>
      </c>
      <c r="H45" s="59" t="s">
        <v>10</v>
      </c>
      <c r="I45" s="5" t="s">
        <v>11</v>
      </c>
      <c r="J45" s="32" t="s">
        <v>59</v>
      </c>
      <c r="K45" s="61" t="s">
        <v>211</v>
      </c>
      <c r="M45" s="60"/>
      <c r="N45" s="60"/>
      <c r="O45" s="60"/>
      <c r="P45" s="60"/>
      <c r="Q45" s="60"/>
      <c r="R45" s="60"/>
      <c r="S45" s="60"/>
      <c r="T45" s="60"/>
      <c r="U45" s="60"/>
    </row>
    <row r="46" spans="1:21" s="4" customFormat="1" ht="18" customHeight="1" x14ac:dyDescent="0.25">
      <c r="A46" s="57" t="s">
        <v>9</v>
      </c>
      <c r="B46" s="5" t="s">
        <v>147</v>
      </c>
      <c r="C46" s="58">
        <v>17029</v>
      </c>
      <c r="D46" s="5" t="s">
        <v>200</v>
      </c>
      <c r="E46" s="59" t="s">
        <v>42</v>
      </c>
      <c r="F46" s="59">
        <v>71350</v>
      </c>
      <c r="G46" s="59" t="s">
        <v>8</v>
      </c>
      <c r="H46" s="59" t="s">
        <v>10</v>
      </c>
      <c r="I46" s="5" t="s">
        <v>250</v>
      </c>
      <c r="J46" s="32" t="s">
        <v>59</v>
      </c>
      <c r="K46" s="61" t="s">
        <v>211</v>
      </c>
      <c r="M46" s="60"/>
      <c r="N46" s="60"/>
      <c r="O46" s="60"/>
      <c r="P46" s="60"/>
      <c r="Q46" s="60"/>
      <c r="R46" s="60"/>
      <c r="S46" s="60"/>
      <c r="T46" s="60"/>
      <c r="U46" s="60"/>
    </row>
    <row r="47" spans="1:21" ht="18" customHeight="1" x14ac:dyDescent="0.25">
      <c r="A47" s="79" t="s">
        <v>187</v>
      </c>
      <c r="B47" s="80" t="s">
        <v>148</v>
      </c>
      <c r="C47" s="81">
        <v>19653</v>
      </c>
      <c r="D47" s="80"/>
      <c r="E47" s="96" t="s">
        <v>192</v>
      </c>
      <c r="F47" s="95">
        <v>71640</v>
      </c>
      <c r="G47" s="95" t="s">
        <v>71</v>
      </c>
      <c r="H47" s="95" t="s">
        <v>150</v>
      </c>
      <c r="I47" s="84" t="s">
        <v>64</v>
      </c>
      <c r="J47" s="98" t="s">
        <v>65</v>
      </c>
      <c r="K47" s="61" t="s">
        <v>211</v>
      </c>
      <c r="M47" s="2"/>
      <c r="N47" s="2"/>
      <c r="O47" s="2"/>
      <c r="P47" s="2"/>
      <c r="Q47" s="2"/>
      <c r="R47" s="2"/>
      <c r="S47" s="2"/>
      <c r="T47" s="2"/>
      <c r="U47" s="2"/>
    </row>
    <row r="48" spans="1:21" ht="18" customHeight="1" x14ac:dyDescent="0.25">
      <c r="A48" s="92" t="s">
        <v>188</v>
      </c>
      <c r="B48" s="80" t="s">
        <v>149</v>
      </c>
      <c r="C48" s="81">
        <v>24383</v>
      </c>
      <c r="D48" s="80"/>
      <c r="E48" s="96" t="s">
        <v>192</v>
      </c>
      <c r="F48" s="95">
        <v>71640</v>
      </c>
      <c r="G48" s="95" t="s">
        <v>71</v>
      </c>
      <c r="H48" s="95" t="s">
        <v>150</v>
      </c>
      <c r="I48" s="84" t="s">
        <v>161</v>
      </c>
      <c r="J48" s="98" t="s">
        <v>160</v>
      </c>
      <c r="K48" s="61" t="s">
        <v>211</v>
      </c>
      <c r="M48" s="2"/>
      <c r="N48" s="2"/>
      <c r="O48" s="2"/>
      <c r="P48" s="2"/>
      <c r="Q48" s="2"/>
      <c r="R48" s="2"/>
      <c r="S48" s="2"/>
      <c r="T48" s="2"/>
      <c r="U48" s="2"/>
    </row>
    <row r="49" spans="1:21" ht="18" customHeight="1" x14ac:dyDescent="0.25">
      <c r="A49" s="12" t="s">
        <v>45</v>
      </c>
      <c r="B49" s="11" t="s">
        <v>152</v>
      </c>
      <c r="C49" s="20">
        <v>15578</v>
      </c>
      <c r="D49" s="11" t="s">
        <v>205</v>
      </c>
      <c r="E49" s="9" t="s">
        <v>162</v>
      </c>
      <c r="F49" s="9">
        <v>21190</v>
      </c>
      <c r="G49" s="9" t="s">
        <v>46</v>
      </c>
      <c r="H49" s="9" t="s">
        <v>47</v>
      </c>
      <c r="I49" s="5" t="s">
        <v>48</v>
      </c>
      <c r="J49" s="106" t="s">
        <v>236</v>
      </c>
      <c r="K49" s="61" t="s">
        <v>211</v>
      </c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2" t="s">
        <v>45</v>
      </c>
      <c r="B50" s="11" t="s">
        <v>151</v>
      </c>
      <c r="C50" s="20">
        <v>17109</v>
      </c>
      <c r="D50" s="20" t="s">
        <v>200</v>
      </c>
      <c r="E50" s="9" t="s">
        <v>162</v>
      </c>
      <c r="F50" s="9">
        <v>21190</v>
      </c>
      <c r="G50" s="9" t="s">
        <v>46</v>
      </c>
      <c r="H50" s="9" t="s">
        <v>47</v>
      </c>
      <c r="I50" s="5"/>
      <c r="J50" s="106" t="s">
        <v>236</v>
      </c>
      <c r="K50" s="61" t="s">
        <v>211</v>
      </c>
      <c r="M50" s="2"/>
      <c r="N50" s="2"/>
      <c r="O50" s="2"/>
      <c r="P50" s="2"/>
      <c r="Q50" s="2"/>
      <c r="R50" s="2"/>
      <c r="S50" s="2"/>
      <c r="T50" s="2"/>
      <c r="U50" s="2"/>
    </row>
    <row r="51" spans="1:21" ht="18" customHeight="1" x14ac:dyDescent="0.25">
      <c r="A51" s="87" t="s">
        <v>189</v>
      </c>
      <c r="B51" s="84" t="s">
        <v>153</v>
      </c>
      <c r="C51" s="84"/>
      <c r="D51" s="84"/>
      <c r="E51" s="84" t="s">
        <v>12</v>
      </c>
      <c r="F51" s="84">
        <v>21190</v>
      </c>
      <c r="G51" s="84" t="s">
        <v>168</v>
      </c>
      <c r="H51" s="84" t="s">
        <v>18</v>
      </c>
      <c r="I51" s="84" t="s">
        <v>13</v>
      </c>
      <c r="J51" s="98" t="s">
        <v>156</v>
      </c>
      <c r="K51" s="61" t="s">
        <v>210</v>
      </c>
      <c r="M51" s="2"/>
      <c r="N51" s="2"/>
      <c r="O51" s="2"/>
      <c r="P51" s="2"/>
      <c r="Q51" s="2"/>
      <c r="R51" s="2"/>
      <c r="S51" s="2"/>
      <c r="T51" s="2"/>
      <c r="U51" s="2"/>
    </row>
    <row r="52" spans="1:21" ht="18" customHeight="1" x14ac:dyDescent="0.25">
      <c r="A52" s="113" t="s">
        <v>209</v>
      </c>
      <c r="B52" s="84" t="s">
        <v>154</v>
      </c>
      <c r="C52" s="84"/>
      <c r="D52" s="84"/>
      <c r="E52" s="84"/>
      <c r="F52" s="89">
        <v>21190</v>
      </c>
      <c r="G52" s="84" t="s">
        <v>193</v>
      </c>
      <c r="H52" s="84"/>
      <c r="I52" s="84"/>
      <c r="J52" s="98" t="s">
        <v>155</v>
      </c>
      <c r="K52" s="61" t="s">
        <v>210</v>
      </c>
      <c r="M52" s="2"/>
      <c r="N52" s="2"/>
      <c r="O52" s="2"/>
      <c r="P52" s="2"/>
      <c r="Q52" s="2"/>
      <c r="R52" s="2"/>
      <c r="S52" s="2"/>
      <c r="T52" s="2"/>
      <c r="U52" s="2"/>
    </row>
    <row r="53" spans="1:21" ht="18" customHeight="1" thickBot="1" x14ac:dyDescent="0.3">
      <c r="A53" s="68" t="s">
        <v>191</v>
      </c>
      <c r="B53" s="69" t="s">
        <v>157</v>
      </c>
      <c r="C53" s="70">
        <v>22230</v>
      </c>
      <c r="D53" s="69" t="s">
        <v>197</v>
      </c>
      <c r="E53" s="69" t="s">
        <v>67</v>
      </c>
      <c r="F53" s="69">
        <v>21700</v>
      </c>
      <c r="G53" s="69" t="s">
        <v>167</v>
      </c>
      <c r="H53" s="69" t="s">
        <v>158</v>
      </c>
      <c r="I53" s="69" t="s">
        <v>26</v>
      </c>
      <c r="J53" s="71" t="s">
        <v>70</v>
      </c>
      <c r="K53" s="61" t="s">
        <v>211</v>
      </c>
      <c r="M53" s="2"/>
      <c r="N53" s="2"/>
      <c r="O53" s="2"/>
      <c r="P53" s="2"/>
      <c r="Q53" s="2"/>
      <c r="R53" s="2"/>
      <c r="S53" s="2"/>
      <c r="T53" s="2"/>
      <c r="U53" s="2"/>
    </row>
    <row r="54" spans="1:21" ht="23.25" customHeight="1" x14ac:dyDescent="0.25">
      <c r="A54" s="6"/>
      <c r="B54" s="6"/>
      <c r="C54" s="6"/>
      <c r="D54" s="6"/>
      <c r="E54" s="6"/>
      <c r="F54" s="6"/>
      <c r="G54" s="6"/>
      <c r="H54" s="6"/>
      <c r="I54" s="7"/>
      <c r="J54" s="7" t="s">
        <v>212</v>
      </c>
      <c r="K54" s="61">
        <f>COUNTIF(K3:K53,"=X")</f>
        <v>41</v>
      </c>
      <c r="M54" s="2"/>
      <c r="N54" s="2"/>
      <c r="O54" s="2"/>
      <c r="P54" s="2"/>
      <c r="Q54" s="2"/>
      <c r="R54" s="2"/>
      <c r="S54" s="2"/>
      <c r="T54" s="2"/>
      <c r="U54" s="2"/>
    </row>
    <row r="55" spans="1:21" ht="23.25" customHeight="1" x14ac:dyDescent="0.25">
      <c r="A55" s="6"/>
      <c r="B55" s="6"/>
      <c r="C55" s="6"/>
      <c r="D55" s="6"/>
      <c r="E55" s="6"/>
      <c r="F55" s="6"/>
      <c r="G55" s="6"/>
      <c r="H55" s="6"/>
      <c r="I55" s="7"/>
      <c r="J55" s="7" t="s">
        <v>213</v>
      </c>
      <c r="K55" s="61">
        <f>COUNTIF(K3:K53,"=XX")</f>
        <v>3</v>
      </c>
      <c r="M55" s="2"/>
      <c r="N55" s="2"/>
      <c r="O55" s="2"/>
      <c r="P55" s="2"/>
      <c r="Q55" s="2"/>
      <c r="R55" s="2"/>
      <c r="S55" s="2"/>
      <c r="T55" s="2"/>
      <c r="U55" s="2"/>
    </row>
    <row r="56" spans="1:21" ht="23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 t="s">
        <v>259</v>
      </c>
      <c r="K56" s="61">
        <f>COUNTIF(K3:K53,"XXX")</f>
        <v>7</v>
      </c>
      <c r="M56" s="2"/>
      <c r="N56" s="2"/>
      <c r="O56" s="2"/>
      <c r="P56" s="2"/>
      <c r="Q56" s="2"/>
      <c r="R56" s="2"/>
      <c r="S56" s="2"/>
      <c r="T56" s="2"/>
      <c r="U56" s="2"/>
    </row>
    <row r="57" spans="1:21" ht="23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1"/>
      <c r="M57" s="2"/>
      <c r="N57" s="2"/>
      <c r="O57" s="2"/>
      <c r="P57" s="2"/>
      <c r="Q57" s="2"/>
      <c r="R57" s="2"/>
      <c r="S57" s="2"/>
      <c r="T57" s="2"/>
      <c r="U57" s="2"/>
    </row>
    <row r="58" spans="1:21" ht="23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61"/>
      <c r="R58" s="2"/>
      <c r="S58" s="2"/>
      <c r="T58" s="2"/>
      <c r="U58" s="2"/>
    </row>
    <row r="59" spans="1:21" ht="23.25" customHeight="1" x14ac:dyDescent="0.25">
      <c r="K59" s="61"/>
      <c r="R59" s="2"/>
      <c r="S59" s="2"/>
      <c r="T59" s="2"/>
      <c r="U59" s="2"/>
    </row>
    <row r="60" spans="1:21" ht="23.25" customHeight="1" x14ac:dyDescent="0.25">
      <c r="K60" s="61"/>
      <c r="R60" s="2"/>
      <c r="S60" s="2"/>
      <c r="T60" s="2"/>
      <c r="U60" s="2"/>
    </row>
    <row r="61" spans="1:21" ht="23.25" customHeight="1" x14ac:dyDescent="0.25">
      <c r="K61" s="61"/>
      <c r="R61" s="2"/>
      <c r="S61" s="2"/>
      <c r="T61" s="2"/>
      <c r="U61" s="2"/>
    </row>
    <row r="62" spans="1:21" ht="23.25" customHeight="1" x14ac:dyDescent="0.25">
      <c r="K62" s="61"/>
      <c r="R62" s="2"/>
      <c r="S62" s="2"/>
      <c r="T62" s="2"/>
      <c r="U62" s="2"/>
    </row>
    <row r="63" spans="1:21" ht="23.25" customHeight="1" x14ac:dyDescent="0.25">
      <c r="K63" s="61"/>
      <c r="R63" s="2"/>
      <c r="S63" s="2"/>
      <c r="T63" s="2"/>
      <c r="U63" s="2"/>
    </row>
    <row r="64" spans="1:21" ht="23.25" customHeight="1" x14ac:dyDescent="0.25">
      <c r="K64" s="61"/>
      <c r="R64" s="2"/>
      <c r="S64" s="2"/>
      <c r="T64" s="2"/>
      <c r="U64" s="2"/>
    </row>
    <row r="65" spans="11:21" ht="23.25" customHeight="1" x14ac:dyDescent="0.25">
      <c r="K65" s="61"/>
      <c r="R65" s="2"/>
      <c r="S65" s="2"/>
      <c r="T65" s="2"/>
      <c r="U65" s="2"/>
    </row>
    <row r="66" spans="11:21" ht="23.25" customHeight="1" x14ac:dyDescent="0.25">
      <c r="K66" s="61"/>
      <c r="R66" s="2"/>
      <c r="S66" s="2"/>
      <c r="T66" s="2"/>
      <c r="U66" s="2"/>
    </row>
    <row r="67" spans="11:21" ht="23.25" customHeight="1" x14ac:dyDescent="0.25">
      <c r="K67" s="61"/>
      <c r="R67" s="2"/>
      <c r="S67" s="2"/>
      <c r="T67" s="2"/>
      <c r="U67" s="2"/>
    </row>
    <row r="68" spans="11:21" ht="23.25" customHeight="1" x14ac:dyDescent="0.25">
      <c r="K68" s="61"/>
      <c r="R68" s="2"/>
      <c r="S68" s="2"/>
      <c r="T68" s="2"/>
      <c r="U68" s="2"/>
    </row>
    <row r="69" spans="11:21" ht="23.25" customHeight="1" x14ac:dyDescent="0.25">
      <c r="K69" s="61"/>
      <c r="R69" s="2"/>
      <c r="S69" s="2"/>
      <c r="T69" s="2"/>
      <c r="U69" s="2"/>
    </row>
    <row r="70" spans="11:21" ht="23.25" customHeight="1" x14ac:dyDescent="0.25">
      <c r="K70" s="61"/>
      <c r="R70" s="2"/>
      <c r="S70" s="2"/>
      <c r="T70" s="2"/>
      <c r="U70" s="2"/>
    </row>
    <row r="71" spans="11:21" ht="23.25" customHeight="1" x14ac:dyDescent="0.25">
      <c r="K71" s="61"/>
      <c r="R71" s="2"/>
      <c r="S71" s="2"/>
      <c r="T71" s="2"/>
      <c r="U71" s="2"/>
    </row>
    <row r="72" spans="11:21" ht="23.25" customHeight="1" x14ac:dyDescent="0.25">
      <c r="K72" s="61"/>
      <c r="R72" s="2"/>
      <c r="S72" s="2"/>
      <c r="T72" s="2"/>
      <c r="U72" s="2"/>
    </row>
    <row r="73" spans="11:21" ht="23.25" customHeight="1" x14ac:dyDescent="0.25">
      <c r="K73" s="61"/>
      <c r="R73" s="2"/>
      <c r="S73" s="2"/>
      <c r="T73" s="2"/>
      <c r="U73" s="2"/>
    </row>
    <row r="74" spans="11:21" ht="23.25" customHeight="1" x14ac:dyDescent="0.25">
      <c r="K74" s="61"/>
      <c r="R74" s="2"/>
      <c r="S74" s="2"/>
      <c r="T74" s="2"/>
      <c r="U74" s="2"/>
    </row>
    <row r="75" spans="11:21" ht="23.25" customHeight="1" x14ac:dyDescent="0.25">
      <c r="K75" s="61"/>
      <c r="R75" s="2"/>
      <c r="S75" s="2"/>
      <c r="T75" s="2"/>
      <c r="U75" s="2"/>
    </row>
    <row r="76" spans="11:21" ht="23.25" customHeight="1" x14ac:dyDescent="0.25">
      <c r="K76" s="61"/>
      <c r="R76" s="2"/>
      <c r="S76" s="2"/>
      <c r="T76" s="2"/>
      <c r="U76" s="2"/>
    </row>
    <row r="77" spans="11:21" ht="23.25" customHeight="1" x14ac:dyDescent="0.25">
      <c r="K77" s="61"/>
      <c r="R77" s="2"/>
      <c r="S77" s="2"/>
      <c r="T77" s="2"/>
      <c r="U77" s="2"/>
    </row>
    <row r="78" spans="11:21" ht="23.25" customHeight="1" x14ac:dyDescent="0.25">
      <c r="K78" s="61"/>
      <c r="R78" s="2"/>
      <c r="S78" s="2"/>
      <c r="T78" s="2"/>
      <c r="U78" s="2"/>
    </row>
    <row r="79" spans="11:21" ht="23.25" customHeight="1" x14ac:dyDescent="0.25">
      <c r="K79" s="61"/>
      <c r="R79" s="2"/>
      <c r="S79" s="2"/>
      <c r="T79" s="2"/>
      <c r="U79" s="2"/>
    </row>
    <row r="80" spans="11:21" ht="23.25" customHeight="1" x14ac:dyDescent="0.25">
      <c r="K80" s="61"/>
      <c r="R80" s="2"/>
      <c r="S80" s="2"/>
      <c r="T80" s="2"/>
      <c r="U80" s="2"/>
    </row>
    <row r="81" spans="11:21" ht="23.25" customHeight="1" x14ac:dyDescent="0.25">
      <c r="K81" s="61"/>
      <c r="R81" s="2"/>
      <c r="S81" s="2"/>
      <c r="T81" s="2"/>
      <c r="U81" s="2"/>
    </row>
    <row r="82" spans="11:21" ht="23.25" customHeight="1" x14ac:dyDescent="0.25">
      <c r="K82" s="61"/>
      <c r="R82" s="2"/>
      <c r="S82" s="2"/>
      <c r="T82" s="2"/>
      <c r="U82" s="2"/>
    </row>
    <row r="83" spans="11:21" ht="23.25" customHeight="1" x14ac:dyDescent="0.25">
      <c r="K83" s="61"/>
      <c r="R83" s="2"/>
      <c r="S83" s="2"/>
      <c r="T83" s="2"/>
      <c r="U83" s="2"/>
    </row>
    <row r="84" spans="11:21" ht="23.25" customHeight="1" x14ac:dyDescent="0.25">
      <c r="K84" s="61"/>
      <c r="R84" s="2"/>
      <c r="S84" s="2"/>
      <c r="T84" s="2"/>
      <c r="U84" s="2"/>
    </row>
    <row r="85" spans="11:21" ht="23.25" customHeight="1" x14ac:dyDescent="0.25">
      <c r="K85" s="61"/>
      <c r="R85" s="2"/>
      <c r="S85" s="2"/>
      <c r="T85" s="2"/>
      <c r="U85" s="2"/>
    </row>
    <row r="86" spans="11:21" ht="23.25" customHeight="1" x14ac:dyDescent="0.25">
      <c r="K86" s="61"/>
      <c r="R86" s="2"/>
      <c r="S86" s="2"/>
      <c r="T86" s="2"/>
      <c r="U86" s="2"/>
    </row>
    <row r="87" spans="11:21" ht="23.25" customHeight="1" x14ac:dyDescent="0.25">
      <c r="K87" s="61"/>
      <c r="R87" s="2"/>
      <c r="S87" s="2"/>
      <c r="T87" s="2"/>
      <c r="U87" s="2"/>
    </row>
    <row r="88" spans="11:21" ht="23.25" customHeight="1" x14ac:dyDescent="0.25">
      <c r="K88" s="61"/>
      <c r="R88" s="2"/>
      <c r="S88" s="2"/>
      <c r="T88" s="2"/>
      <c r="U88" s="2"/>
    </row>
    <row r="89" spans="11:21" ht="23.25" customHeight="1" x14ac:dyDescent="0.25">
      <c r="K89" s="61"/>
      <c r="R89" s="2"/>
      <c r="S89" s="2"/>
      <c r="T89" s="2"/>
      <c r="U89" s="2"/>
    </row>
    <row r="90" spans="11:21" ht="23.25" customHeight="1" x14ac:dyDescent="0.25">
      <c r="K90" s="61"/>
      <c r="R90" s="2"/>
      <c r="S90" s="2"/>
      <c r="T90" s="2"/>
      <c r="U90" s="2"/>
    </row>
    <row r="91" spans="11:21" ht="23.25" customHeight="1" x14ac:dyDescent="0.25">
      <c r="K91" s="61"/>
      <c r="R91" s="2"/>
      <c r="S91" s="2"/>
      <c r="T91" s="2"/>
      <c r="U91" s="2"/>
    </row>
    <row r="92" spans="11:21" ht="23.25" customHeight="1" x14ac:dyDescent="0.25">
      <c r="K92" s="61"/>
      <c r="R92" s="2"/>
      <c r="S92" s="2"/>
      <c r="T92" s="2"/>
      <c r="U92" s="2"/>
    </row>
    <row r="93" spans="11:21" ht="23.25" customHeight="1" x14ac:dyDescent="0.25">
      <c r="K93" s="61"/>
      <c r="R93" s="2"/>
      <c r="S93" s="2"/>
      <c r="T93" s="2"/>
      <c r="U93" s="2"/>
    </row>
    <row r="94" spans="11:21" ht="23.25" customHeight="1" x14ac:dyDescent="0.25">
      <c r="K94" s="61"/>
      <c r="R94" s="2"/>
      <c r="S94" s="2"/>
      <c r="T94" s="2"/>
      <c r="U94" s="2"/>
    </row>
    <row r="95" spans="11:21" ht="23.25" customHeight="1" x14ac:dyDescent="0.25">
      <c r="K95" s="61"/>
      <c r="R95" s="2"/>
      <c r="S95" s="2"/>
      <c r="T95" s="2"/>
      <c r="U95" s="2"/>
    </row>
    <row r="96" spans="11:21" ht="23.25" customHeight="1" x14ac:dyDescent="0.25">
      <c r="K96" s="61"/>
      <c r="R96" s="2"/>
      <c r="S96" s="2"/>
      <c r="T96" s="2"/>
      <c r="U96" s="2"/>
    </row>
    <row r="97" spans="11:21" ht="23.25" customHeight="1" x14ac:dyDescent="0.25">
      <c r="K97" s="61"/>
      <c r="R97" s="2"/>
      <c r="S97" s="2"/>
      <c r="T97" s="2"/>
      <c r="U97" s="2"/>
    </row>
    <row r="98" spans="11:21" ht="23.25" customHeight="1" x14ac:dyDescent="0.25">
      <c r="K98" s="61"/>
      <c r="R98" s="2"/>
      <c r="S98" s="2"/>
      <c r="T98" s="2"/>
      <c r="U98" s="2"/>
    </row>
    <row r="99" spans="11:21" ht="23.25" customHeight="1" x14ac:dyDescent="0.25">
      <c r="K99" s="61"/>
      <c r="R99" s="2"/>
      <c r="S99" s="2"/>
      <c r="T99" s="2"/>
      <c r="U99" s="2"/>
    </row>
    <row r="100" spans="11:21" ht="23.25" customHeight="1" x14ac:dyDescent="0.25">
      <c r="K100" s="61"/>
      <c r="R100" s="2"/>
      <c r="S100" s="2"/>
      <c r="T100" s="2"/>
      <c r="U100" s="2"/>
    </row>
    <row r="101" spans="11:21" ht="23.25" customHeight="1" x14ac:dyDescent="0.25">
      <c r="K101" s="61"/>
      <c r="R101" s="2"/>
      <c r="S101" s="2"/>
      <c r="T101" s="2"/>
      <c r="U101" s="2"/>
    </row>
    <row r="102" spans="11:21" ht="23.25" customHeight="1" x14ac:dyDescent="0.25">
      <c r="K102" s="61"/>
      <c r="R102" s="2"/>
      <c r="S102" s="2"/>
      <c r="T102" s="2"/>
      <c r="U102" s="2"/>
    </row>
    <row r="103" spans="11:21" ht="23.25" customHeight="1" x14ac:dyDescent="0.25">
      <c r="K103" s="61"/>
      <c r="R103" s="2"/>
      <c r="S103" s="2"/>
      <c r="T103" s="2"/>
      <c r="U103" s="2"/>
    </row>
    <row r="104" spans="11:21" ht="23.25" customHeight="1" x14ac:dyDescent="0.25">
      <c r="K104" s="61"/>
      <c r="R104" s="2"/>
      <c r="S104" s="2"/>
      <c r="T104" s="2"/>
      <c r="U104" s="2"/>
    </row>
    <row r="105" spans="11:21" ht="23.25" customHeight="1" x14ac:dyDescent="0.25">
      <c r="K105" s="61"/>
      <c r="M105" s="2"/>
      <c r="N105" s="2"/>
      <c r="O105" s="2"/>
      <c r="P105" s="2"/>
      <c r="Q105" s="2"/>
      <c r="R105" s="2"/>
      <c r="S105" s="2"/>
      <c r="T105" s="2"/>
      <c r="U105" s="2"/>
    </row>
    <row r="106" spans="11:21" ht="23.25" customHeight="1" x14ac:dyDescent="0.25">
      <c r="K106" s="61"/>
      <c r="M106" s="2"/>
      <c r="N106" s="2"/>
      <c r="O106" s="2"/>
      <c r="P106" s="2"/>
      <c r="Q106" s="2"/>
      <c r="R106" s="2"/>
      <c r="S106" s="2"/>
      <c r="T106" s="2"/>
      <c r="U106" s="2"/>
    </row>
    <row r="107" spans="11:21" ht="23.25" customHeight="1" x14ac:dyDescent="0.25">
      <c r="K107" s="61"/>
      <c r="M107" s="2"/>
      <c r="N107" s="2"/>
      <c r="O107" s="2"/>
      <c r="P107" s="2"/>
      <c r="Q107" s="2"/>
      <c r="R107" s="2"/>
      <c r="S107" s="2"/>
      <c r="T107" s="2"/>
      <c r="U107" s="2"/>
    </row>
    <row r="108" spans="11:21" ht="23.25" customHeight="1" x14ac:dyDescent="0.25">
      <c r="K108" s="61"/>
      <c r="M108" s="2"/>
      <c r="N108" s="2"/>
      <c r="O108" s="2"/>
      <c r="P108" s="2"/>
      <c r="Q108" s="2"/>
      <c r="R108" s="2"/>
      <c r="S108" s="2"/>
      <c r="T108" s="2"/>
      <c r="U108" s="2"/>
    </row>
    <row r="109" spans="11:21" ht="23.25" customHeight="1" x14ac:dyDescent="0.25">
      <c r="K109" s="61"/>
      <c r="M109" s="2"/>
      <c r="N109" s="2"/>
      <c r="O109" s="2"/>
      <c r="P109" s="2"/>
      <c r="Q109" s="2"/>
      <c r="R109" s="2"/>
      <c r="S109" s="2"/>
      <c r="T109" s="2"/>
      <c r="U109" s="2"/>
    </row>
    <row r="110" spans="11:21" ht="23.25" customHeight="1" x14ac:dyDescent="0.25">
      <c r="K110" s="61"/>
      <c r="M110" s="2"/>
      <c r="N110" s="2"/>
      <c r="O110" s="2"/>
      <c r="P110" s="2"/>
      <c r="Q110" s="2"/>
      <c r="R110" s="2"/>
      <c r="S110" s="2"/>
      <c r="T110" s="2"/>
      <c r="U110" s="2"/>
    </row>
    <row r="111" spans="11:21" ht="23.25" customHeight="1" x14ac:dyDescent="0.25">
      <c r="K111" s="61"/>
      <c r="M111" s="2"/>
      <c r="N111" s="2"/>
      <c r="O111" s="2"/>
      <c r="P111" s="2"/>
      <c r="Q111" s="2"/>
      <c r="R111" s="2"/>
      <c r="S111" s="2"/>
      <c r="T111" s="2"/>
      <c r="U111" s="2"/>
    </row>
    <row r="112" spans="11:21" ht="23.25" customHeight="1" x14ac:dyDescent="0.25">
      <c r="K112" s="61"/>
      <c r="M112" s="2"/>
      <c r="N112" s="2"/>
      <c r="O112" s="2"/>
      <c r="P112" s="2"/>
      <c r="Q112" s="2"/>
      <c r="R112" s="2"/>
      <c r="S112" s="2"/>
      <c r="T112" s="2"/>
      <c r="U112" s="2"/>
    </row>
    <row r="113" spans="11:21" ht="23.25" customHeight="1" x14ac:dyDescent="0.25">
      <c r="K113" s="61"/>
      <c r="M113" s="2"/>
      <c r="N113" s="2"/>
      <c r="O113" s="2"/>
      <c r="P113" s="2"/>
      <c r="Q113" s="2"/>
      <c r="R113" s="2"/>
      <c r="S113" s="2"/>
      <c r="T113" s="2"/>
      <c r="U113" s="2"/>
    </row>
    <row r="114" spans="11:21" ht="23.25" customHeight="1" x14ac:dyDescent="0.25">
      <c r="K114" s="61"/>
      <c r="M114" s="2"/>
      <c r="N114" s="2"/>
      <c r="O114" s="2"/>
      <c r="P114" s="2"/>
      <c r="Q114" s="2"/>
      <c r="R114" s="2"/>
      <c r="S114" s="2"/>
      <c r="T114" s="2"/>
      <c r="U114" s="2"/>
    </row>
    <row r="115" spans="11:21" ht="23.25" customHeight="1" x14ac:dyDescent="0.25">
      <c r="K115" s="61"/>
      <c r="M115" s="2"/>
      <c r="N115" s="2"/>
      <c r="O115" s="2"/>
      <c r="P115" s="2"/>
      <c r="Q115" s="2"/>
      <c r="R115" s="2"/>
      <c r="S115" s="2"/>
      <c r="T115" s="2"/>
      <c r="U115" s="2"/>
    </row>
    <row r="116" spans="11:21" ht="23.25" customHeight="1" x14ac:dyDescent="0.25">
      <c r="K116" s="61"/>
      <c r="M116" s="2"/>
      <c r="N116" s="2"/>
      <c r="O116" s="2"/>
      <c r="P116" s="2"/>
      <c r="Q116" s="2"/>
      <c r="R116" s="2"/>
      <c r="S116" s="2"/>
      <c r="T116" s="2"/>
      <c r="U116" s="2"/>
    </row>
    <row r="117" spans="11:21" ht="23.25" customHeight="1" x14ac:dyDescent="0.25">
      <c r="K117" s="61"/>
      <c r="M117" s="2"/>
      <c r="N117" s="2"/>
      <c r="O117" s="2"/>
      <c r="P117" s="2"/>
      <c r="Q117" s="2"/>
      <c r="R117" s="2"/>
      <c r="S117" s="2"/>
      <c r="T117" s="2"/>
      <c r="U117" s="2"/>
    </row>
    <row r="118" spans="11:21" ht="23.25" customHeight="1" x14ac:dyDescent="0.25">
      <c r="K118" s="61"/>
      <c r="M118" s="2"/>
      <c r="N118" s="2"/>
      <c r="O118" s="2"/>
      <c r="P118" s="2"/>
      <c r="Q118" s="2"/>
      <c r="R118" s="2"/>
      <c r="S118" s="2"/>
      <c r="T118" s="2"/>
      <c r="U118" s="2"/>
    </row>
    <row r="119" spans="11:21" ht="23.25" customHeight="1" x14ac:dyDescent="0.25">
      <c r="K119" s="61"/>
      <c r="M119" s="2"/>
      <c r="N119" s="2"/>
      <c r="O119" s="2"/>
      <c r="P119" s="2"/>
      <c r="Q119" s="2"/>
      <c r="R119" s="2"/>
      <c r="S119" s="2"/>
      <c r="T119" s="2"/>
      <c r="U119" s="2"/>
    </row>
    <row r="120" spans="11:21" ht="23.25" customHeight="1" x14ac:dyDescent="0.25">
      <c r="K120" s="61"/>
      <c r="M120" s="2"/>
      <c r="N120" s="2"/>
      <c r="O120" s="2"/>
      <c r="P120" s="2"/>
      <c r="Q120" s="2"/>
      <c r="R120" s="2"/>
      <c r="S120" s="2"/>
      <c r="T120" s="2"/>
      <c r="U120" s="2"/>
    </row>
    <row r="121" spans="11:21" ht="23.25" customHeight="1" x14ac:dyDescent="0.25">
      <c r="K121" s="61"/>
      <c r="M121" s="2"/>
      <c r="N121" s="2"/>
      <c r="O121" s="2"/>
      <c r="P121" s="2"/>
      <c r="Q121" s="2"/>
      <c r="R121" s="2"/>
      <c r="S121" s="2"/>
      <c r="T121" s="2"/>
      <c r="U121" s="2"/>
    </row>
    <row r="122" spans="11:21" ht="23.25" customHeight="1" x14ac:dyDescent="0.25">
      <c r="K122" s="61"/>
      <c r="M122" s="2"/>
      <c r="N122" s="2"/>
      <c r="O122" s="2"/>
      <c r="P122" s="2"/>
      <c r="Q122" s="2"/>
      <c r="R122" s="2"/>
      <c r="S122" s="2"/>
      <c r="T122" s="2"/>
      <c r="U122" s="2"/>
    </row>
    <row r="123" spans="11:21" ht="23.25" customHeight="1" x14ac:dyDescent="0.25">
      <c r="K123" s="61"/>
      <c r="M123" s="2"/>
      <c r="N123" s="2"/>
      <c r="O123" s="2"/>
      <c r="P123" s="2"/>
      <c r="Q123" s="2"/>
      <c r="R123" s="2"/>
      <c r="S123" s="2"/>
      <c r="T123" s="2"/>
      <c r="U123" s="2"/>
    </row>
    <row r="124" spans="11:21" ht="23.25" customHeight="1" x14ac:dyDescent="0.25">
      <c r="K124" s="61"/>
      <c r="M124" s="2"/>
      <c r="N124" s="2"/>
      <c r="O124" s="2"/>
      <c r="P124" s="2"/>
      <c r="Q124" s="2"/>
      <c r="R124" s="2"/>
      <c r="S124" s="2"/>
      <c r="T124" s="2"/>
      <c r="U124" s="2"/>
    </row>
    <row r="125" spans="11:21" ht="23.25" customHeight="1" x14ac:dyDescent="0.25">
      <c r="K125" s="61"/>
      <c r="M125" s="2"/>
      <c r="N125" s="2"/>
      <c r="O125" s="2"/>
      <c r="P125" s="2"/>
      <c r="Q125" s="2"/>
      <c r="R125" s="2"/>
      <c r="S125" s="2"/>
      <c r="T125" s="2"/>
      <c r="U125" s="2"/>
    </row>
    <row r="126" spans="11:21" ht="23.25" customHeight="1" x14ac:dyDescent="0.25">
      <c r="K126" s="61"/>
      <c r="M126" s="2"/>
      <c r="N126" s="2"/>
      <c r="O126" s="2"/>
      <c r="P126" s="2"/>
      <c r="Q126" s="2"/>
      <c r="R126" s="2"/>
      <c r="S126" s="2"/>
      <c r="T126" s="2"/>
      <c r="U126" s="2"/>
    </row>
    <row r="127" spans="11:21" ht="23.25" customHeight="1" x14ac:dyDescent="0.25">
      <c r="K127" s="61"/>
      <c r="M127" s="2"/>
      <c r="N127" s="2"/>
      <c r="O127" s="2"/>
      <c r="P127" s="2"/>
      <c r="Q127" s="2"/>
      <c r="R127" s="2"/>
      <c r="S127" s="2"/>
      <c r="T127" s="2"/>
      <c r="U127" s="2"/>
    </row>
    <row r="128" spans="11:21" ht="23.25" customHeight="1" x14ac:dyDescent="0.25">
      <c r="K128" s="61"/>
      <c r="M128" s="2"/>
      <c r="N128" s="2"/>
      <c r="O128" s="2"/>
      <c r="P128" s="2"/>
      <c r="Q128" s="2"/>
      <c r="R128" s="2"/>
      <c r="S128" s="2"/>
      <c r="T128" s="2"/>
      <c r="U128" s="2"/>
    </row>
    <row r="129" spans="11:21" ht="23.25" customHeight="1" x14ac:dyDescent="0.25">
      <c r="K129" s="61"/>
      <c r="M129" s="2"/>
      <c r="N129" s="2"/>
      <c r="O129" s="2"/>
      <c r="P129" s="2"/>
      <c r="Q129" s="2"/>
      <c r="R129" s="2"/>
      <c r="S129" s="2"/>
      <c r="T129" s="2"/>
      <c r="U129" s="2"/>
    </row>
    <row r="130" spans="11:21" ht="23.25" customHeight="1" x14ac:dyDescent="0.25">
      <c r="K130" s="61"/>
      <c r="M130" s="2"/>
      <c r="N130" s="2"/>
      <c r="O130" s="2"/>
      <c r="P130" s="2"/>
      <c r="Q130" s="2"/>
      <c r="R130" s="2"/>
      <c r="S130" s="2"/>
      <c r="T130" s="2"/>
      <c r="U130" s="2"/>
    </row>
    <row r="131" spans="11:21" ht="23.25" customHeight="1" x14ac:dyDescent="0.25">
      <c r="K131" s="61"/>
      <c r="M131" s="2"/>
      <c r="N131" s="2"/>
      <c r="O131" s="2"/>
      <c r="P131" s="2"/>
      <c r="Q131" s="2"/>
      <c r="R131" s="2"/>
      <c r="S131" s="2"/>
      <c r="T131" s="2"/>
      <c r="U131" s="2"/>
    </row>
    <row r="132" spans="11:21" ht="23.25" customHeight="1" x14ac:dyDescent="0.25">
      <c r="K132" s="61"/>
      <c r="M132" s="2"/>
      <c r="N132" s="2"/>
      <c r="O132" s="2"/>
      <c r="P132" s="2"/>
      <c r="Q132" s="2"/>
      <c r="R132" s="2"/>
      <c r="S132" s="2"/>
      <c r="T132" s="2"/>
      <c r="U132" s="2"/>
    </row>
    <row r="133" spans="11:21" ht="23.25" customHeight="1" x14ac:dyDescent="0.25">
      <c r="K133" s="61"/>
      <c r="M133" s="2"/>
      <c r="N133" s="2"/>
      <c r="O133" s="2"/>
      <c r="P133" s="2"/>
      <c r="Q133" s="2"/>
      <c r="R133" s="2"/>
      <c r="S133" s="2"/>
      <c r="T133" s="2"/>
      <c r="U133" s="2"/>
    </row>
    <row r="134" spans="11:21" ht="23.25" customHeight="1" x14ac:dyDescent="0.25">
      <c r="K134" s="61"/>
      <c r="M134" s="2"/>
      <c r="N134" s="2"/>
      <c r="O134" s="2"/>
      <c r="P134" s="2"/>
      <c r="Q134" s="2"/>
      <c r="R134" s="2"/>
      <c r="S134" s="2"/>
      <c r="T134" s="2"/>
      <c r="U134" s="2"/>
    </row>
    <row r="135" spans="11:21" ht="23.25" customHeight="1" x14ac:dyDescent="0.25">
      <c r="K135" s="61"/>
      <c r="M135" s="2"/>
      <c r="N135" s="2"/>
      <c r="O135" s="2"/>
      <c r="P135" s="2"/>
      <c r="Q135" s="2"/>
      <c r="R135" s="2"/>
      <c r="S135" s="2"/>
      <c r="T135" s="2"/>
      <c r="U135" s="2"/>
    </row>
    <row r="136" spans="11:21" ht="23.25" customHeight="1" x14ac:dyDescent="0.25">
      <c r="K136" s="61"/>
      <c r="M136" s="2"/>
      <c r="N136" s="2"/>
      <c r="O136" s="2"/>
      <c r="P136" s="2"/>
      <c r="Q136" s="2"/>
      <c r="R136" s="2"/>
      <c r="S136" s="2"/>
      <c r="T136" s="2"/>
      <c r="U136" s="2"/>
    </row>
    <row r="137" spans="11:21" ht="23.25" customHeight="1" x14ac:dyDescent="0.25">
      <c r="K137" s="61"/>
      <c r="M137" s="2"/>
      <c r="N137" s="2"/>
      <c r="O137" s="2"/>
      <c r="P137" s="2"/>
      <c r="Q137" s="2"/>
      <c r="R137" s="2"/>
      <c r="S137" s="2"/>
      <c r="T137" s="2"/>
      <c r="U137" s="2"/>
    </row>
    <row r="138" spans="11:21" ht="23.25" customHeight="1" x14ac:dyDescent="0.25">
      <c r="K138" s="61"/>
      <c r="M138" s="2"/>
      <c r="N138" s="2"/>
      <c r="O138" s="2"/>
      <c r="P138" s="2"/>
      <c r="Q138" s="2"/>
      <c r="R138" s="2"/>
      <c r="S138" s="2"/>
      <c r="T138" s="2"/>
      <c r="U138" s="2"/>
    </row>
    <row r="139" spans="11:21" ht="23.25" customHeight="1" x14ac:dyDescent="0.25">
      <c r="K139" s="61"/>
      <c r="M139" s="2"/>
      <c r="N139" s="2"/>
      <c r="O139" s="2"/>
      <c r="P139" s="2"/>
      <c r="Q139" s="2"/>
      <c r="R139" s="2"/>
      <c r="S139" s="2"/>
      <c r="T139" s="2"/>
      <c r="U139" s="2"/>
    </row>
    <row r="140" spans="11:21" ht="23.25" customHeight="1" x14ac:dyDescent="0.25">
      <c r="K140" s="61"/>
      <c r="M140" s="2"/>
      <c r="N140" s="2"/>
      <c r="O140" s="2"/>
      <c r="P140" s="2"/>
      <c r="Q140" s="2"/>
      <c r="R140" s="2"/>
      <c r="S140" s="2"/>
      <c r="T140" s="2"/>
      <c r="U140" s="2"/>
    </row>
    <row r="141" spans="11:21" ht="23.25" customHeight="1" x14ac:dyDescent="0.25">
      <c r="K141" s="61"/>
      <c r="M141" s="2"/>
      <c r="N141" s="2"/>
      <c r="O141" s="2"/>
      <c r="P141" s="2"/>
      <c r="Q141" s="2"/>
      <c r="R141" s="2"/>
      <c r="S141" s="2"/>
      <c r="T141" s="2"/>
      <c r="U141" s="2"/>
    </row>
    <row r="142" spans="11:21" ht="23.25" customHeight="1" x14ac:dyDescent="0.25">
      <c r="K142" s="61"/>
      <c r="M142" s="2"/>
      <c r="N142" s="2"/>
      <c r="O142" s="2"/>
      <c r="P142" s="2"/>
      <c r="Q142" s="2"/>
      <c r="R142" s="2"/>
      <c r="S142" s="2"/>
      <c r="T142" s="2"/>
      <c r="U142" s="2"/>
    </row>
    <row r="143" spans="11:21" ht="23.25" customHeight="1" x14ac:dyDescent="0.25">
      <c r="K143" s="61"/>
      <c r="M143" s="2"/>
      <c r="N143" s="2"/>
      <c r="O143" s="2"/>
      <c r="P143" s="2"/>
      <c r="Q143" s="2"/>
      <c r="R143" s="2"/>
      <c r="S143" s="2"/>
      <c r="T143" s="2"/>
      <c r="U143" s="2"/>
    </row>
    <row r="144" spans="11:21" ht="23.25" customHeight="1" x14ac:dyDescent="0.25">
      <c r="K144" s="61"/>
      <c r="M144" s="2"/>
      <c r="N144" s="2"/>
      <c r="O144" s="2"/>
      <c r="P144" s="2"/>
      <c r="Q144" s="2"/>
      <c r="R144" s="2"/>
      <c r="S144" s="2"/>
      <c r="T144" s="2"/>
      <c r="U144" s="2"/>
    </row>
    <row r="145" spans="11:21" ht="23.25" customHeight="1" x14ac:dyDescent="0.25">
      <c r="K145" s="61"/>
      <c r="M145" s="2"/>
      <c r="N145" s="2"/>
      <c r="O145" s="2"/>
      <c r="P145" s="2"/>
      <c r="Q145" s="2"/>
      <c r="R145" s="2"/>
      <c r="S145" s="2"/>
      <c r="T145" s="2"/>
      <c r="U145" s="2"/>
    </row>
    <row r="146" spans="11:21" ht="23.25" customHeight="1" x14ac:dyDescent="0.25">
      <c r="K146" s="61"/>
      <c r="M146" s="2"/>
      <c r="N146" s="2"/>
      <c r="O146" s="2"/>
      <c r="P146" s="2"/>
      <c r="Q146" s="2"/>
      <c r="R146" s="2"/>
      <c r="S146" s="2"/>
      <c r="T146" s="2"/>
      <c r="U146" s="2"/>
    </row>
    <row r="147" spans="11:21" ht="23.25" customHeight="1" x14ac:dyDescent="0.25">
      <c r="K147" s="61"/>
      <c r="M147" s="2"/>
      <c r="N147" s="2"/>
      <c r="O147" s="2"/>
      <c r="P147" s="2"/>
      <c r="Q147" s="2"/>
      <c r="R147" s="2"/>
      <c r="S147" s="2"/>
      <c r="T147" s="2"/>
      <c r="U147" s="2"/>
    </row>
    <row r="148" spans="11:21" ht="23.25" customHeight="1" x14ac:dyDescent="0.25">
      <c r="K148" s="61"/>
      <c r="M148" s="2"/>
      <c r="N148" s="2"/>
      <c r="O148" s="2"/>
      <c r="P148" s="2"/>
      <c r="Q148" s="2"/>
      <c r="R148" s="2"/>
      <c r="S148" s="2"/>
      <c r="T148" s="2"/>
      <c r="U148" s="2"/>
    </row>
    <row r="149" spans="11:21" ht="23.25" customHeight="1" x14ac:dyDescent="0.25">
      <c r="K149" s="61"/>
      <c r="M149" s="2"/>
      <c r="N149" s="2"/>
      <c r="O149" s="2"/>
      <c r="P149" s="2"/>
      <c r="Q149" s="2"/>
      <c r="R149" s="2"/>
      <c r="S149" s="2"/>
      <c r="T149" s="2"/>
      <c r="U149" s="2"/>
    </row>
    <row r="150" spans="11:21" ht="23.25" customHeight="1" x14ac:dyDescent="0.25">
      <c r="K150" s="61"/>
      <c r="M150" s="2"/>
      <c r="N150" s="2"/>
      <c r="O150" s="2"/>
      <c r="P150" s="2"/>
      <c r="Q150" s="2"/>
      <c r="R150" s="2"/>
      <c r="S150" s="2"/>
      <c r="T150" s="2"/>
      <c r="U150" s="2"/>
    </row>
    <row r="151" spans="11:21" ht="23.25" customHeight="1" x14ac:dyDescent="0.25">
      <c r="K151" s="61"/>
      <c r="M151" s="2"/>
      <c r="N151" s="2"/>
      <c r="O151" s="2"/>
      <c r="P151" s="2"/>
      <c r="Q151" s="2"/>
      <c r="R151" s="2"/>
      <c r="S151" s="2"/>
      <c r="T151" s="2"/>
      <c r="U151" s="2"/>
    </row>
    <row r="152" spans="11:21" ht="23.25" customHeight="1" x14ac:dyDescent="0.25">
      <c r="K152" s="61"/>
      <c r="M152" s="2"/>
      <c r="N152" s="2"/>
      <c r="O152" s="2"/>
      <c r="P152" s="2"/>
      <c r="Q152" s="2"/>
      <c r="R152" s="2"/>
      <c r="S152" s="2"/>
      <c r="T152" s="2"/>
      <c r="U152" s="2"/>
    </row>
    <row r="153" spans="11:21" ht="23.25" customHeight="1" x14ac:dyDescent="0.25">
      <c r="K153" s="61"/>
      <c r="M153" s="2"/>
      <c r="N153" s="2"/>
      <c r="O153" s="2"/>
      <c r="P153" s="2"/>
      <c r="Q153" s="2"/>
      <c r="R153" s="2"/>
      <c r="S153" s="2"/>
      <c r="T153" s="2"/>
      <c r="U153" s="2"/>
    </row>
    <row r="154" spans="11:21" ht="23.25" customHeight="1" x14ac:dyDescent="0.25">
      <c r="K154" s="61"/>
      <c r="M154" s="2"/>
      <c r="N154" s="2"/>
      <c r="O154" s="2"/>
      <c r="P154" s="2"/>
      <c r="Q154" s="2"/>
      <c r="R154" s="2"/>
      <c r="S154" s="2"/>
      <c r="T154" s="2"/>
      <c r="U154" s="2"/>
    </row>
    <row r="155" spans="11:21" ht="23.25" customHeight="1" x14ac:dyDescent="0.25">
      <c r="K155" s="61"/>
      <c r="M155" s="2"/>
      <c r="N155" s="2"/>
      <c r="O155" s="2"/>
      <c r="P155" s="2"/>
      <c r="Q155" s="2"/>
      <c r="R155" s="2"/>
      <c r="S155" s="2"/>
      <c r="T155" s="2"/>
      <c r="U155" s="2"/>
    </row>
    <row r="156" spans="11:21" ht="23.25" customHeight="1" x14ac:dyDescent="0.25">
      <c r="K156" s="61"/>
      <c r="M156" s="2"/>
      <c r="N156" s="2"/>
      <c r="O156" s="2"/>
      <c r="P156" s="2"/>
      <c r="Q156" s="2"/>
      <c r="R156" s="2"/>
      <c r="S156" s="2"/>
      <c r="T156" s="2"/>
      <c r="U156" s="2"/>
    </row>
    <row r="157" spans="11:21" ht="23.25" customHeight="1" x14ac:dyDescent="0.25">
      <c r="K157" s="61"/>
      <c r="M157" s="2"/>
      <c r="N157" s="2"/>
      <c r="O157" s="2"/>
      <c r="P157" s="2"/>
      <c r="Q157" s="2"/>
      <c r="R157" s="2"/>
      <c r="S157" s="2"/>
      <c r="T157" s="2"/>
      <c r="U157" s="2"/>
    </row>
    <row r="158" spans="11:21" ht="23.25" customHeight="1" x14ac:dyDescent="0.25">
      <c r="K158" s="61"/>
      <c r="M158" s="2"/>
      <c r="N158" s="2"/>
      <c r="O158" s="2"/>
      <c r="P158" s="2"/>
      <c r="Q158" s="2"/>
      <c r="R158" s="2"/>
      <c r="S158" s="2"/>
      <c r="T158" s="2"/>
      <c r="U158" s="2"/>
    </row>
    <row r="159" spans="11:21" ht="23.25" customHeight="1" x14ac:dyDescent="0.25">
      <c r="K159" s="61"/>
      <c r="M159" s="2"/>
      <c r="N159" s="2"/>
      <c r="O159" s="2"/>
      <c r="P159" s="2"/>
      <c r="Q159" s="2"/>
      <c r="R159" s="2"/>
      <c r="S159" s="2"/>
      <c r="T159" s="2"/>
      <c r="U159" s="2"/>
    </row>
    <row r="160" spans="11:21" ht="23.25" customHeight="1" x14ac:dyDescent="0.25">
      <c r="K160" s="61"/>
      <c r="M160" s="2"/>
      <c r="N160" s="2"/>
      <c r="O160" s="2"/>
      <c r="P160" s="2"/>
      <c r="Q160" s="2"/>
      <c r="R160" s="2"/>
      <c r="S160" s="2"/>
      <c r="T160" s="2"/>
      <c r="U160" s="2"/>
    </row>
    <row r="161" spans="11:21" ht="23.25" customHeight="1" x14ac:dyDescent="0.25">
      <c r="K161" s="61"/>
      <c r="M161" s="2"/>
      <c r="N161" s="2"/>
      <c r="O161" s="2"/>
      <c r="P161" s="2"/>
      <c r="Q161" s="2"/>
      <c r="R161" s="2"/>
      <c r="S161" s="2"/>
      <c r="T161" s="2"/>
      <c r="U161" s="2"/>
    </row>
    <row r="162" spans="11:21" ht="23.25" customHeight="1" x14ac:dyDescent="0.25">
      <c r="K162" s="61"/>
      <c r="M162" s="2"/>
      <c r="N162" s="2"/>
      <c r="O162" s="2"/>
      <c r="P162" s="2"/>
      <c r="Q162" s="2"/>
      <c r="R162" s="2"/>
      <c r="S162" s="2"/>
      <c r="T162" s="2"/>
      <c r="U162" s="2"/>
    </row>
    <row r="163" spans="11:21" ht="23.25" customHeight="1" x14ac:dyDescent="0.25">
      <c r="K163" s="61"/>
      <c r="M163" s="2"/>
      <c r="N163" s="2"/>
      <c r="O163" s="2"/>
      <c r="P163" s="2"/>
      <c r="Q163" s="2"/>
      <c r="R163" s="2"/>
      <c r="S163" s="2"/>
      <c r="T163" s="2"/>
      <c r="U163" s="2"/>
    </row>
    <row r="164" spans="11:21" ht="23.25" customHeight="1" x14ac:dyDescent="0.25">
      <c r="K164" s="61"/>
      <c r="M164" s="2"/>
      <c r="N164" s="2"/>
      <c r="O164" s="2"/>
      <c r="P164" s="2"/>
      <c r="Q164" s="2"/>
      <c r="R164" s="2"/>
      <c r="S164" s="2"/>
      <c r="T164" s="2"/>
      <c r="U164" s="2"/>
    </row>
    <row r="165" spans="11:21" ht="23.25" customHeight="1" x14ac:dyDescent="0.25">
      <c r="K165" s="61"/>
      <c r="M165" s="2"/>
      <c r="N165" s="2"/>
      <c r="O165" s="2"/>
      <c r="P165" s="2"/>
      <c r="Q165" s="2"/>
      <c r="R165" s="2"/>
      <c r="S165" s="2"/>
      <c r="T165" s="2"/>
      <c r="U165" s="2"/>
    </row>
    <row r="166" spans="11:21" ht="23.25" customHeight="1" x14ac:dyDescent="0.25">
      <c r="K166" s="61"/>
      <c r="M166" s="2"/>
      <c r="N166" s="2"/>
      <c r="O166" s="2"/>
      <c r="P166" s="2"/>
      <c r="Q166" s="2"/>
      <c r="R166" s="2"/>
      <c r="S166" s="2"/>
      <c r="T166" s="2"/>
      <c r="U166" s="2"/>
    </row>
    <row r="167" spans="11:21" ht="23.25" customHeight="1" x14ac:dyDescent="0.25">
      <c r="K167" s="61"/>
      <c r="M167" s="2"/>
      <c r="N167" s="2"/>
      <c r="O167" s="2"/>
      <c r="P167" s="2"/>
      <c r="Q167" s="2"/>
      <c r="R167" s="2"/>
      <c r="S167" s="2"/>
      <c r="T167" s="2"/>
      <c r="U167" s="2"/>
    </row>
    <row r="168" spans="11:21" ht="23.25" customHeight="1" x14ac:dyDescent="0.25">
      <c r="K168" s="61"/>
      <c r="M168" s="2"/>
      <c r="N168" s="2"/>
      <c r="O168" s="2"/>
      <c r="P168" s="2"/>
      <c r="Q168" s="2"/>
      <c r="R168" s="2"/>
      <c r="S168" s="2"/>
      <c r="T168" s="2"/>
      <c r="U168" s="2"/>
    </row>
    <row r="169" spans="11:21" ht="23.25" customHeight="1" x14ac:dyDescent="0.25">
      <c r="K169" s="61"/>
      <c r="M169" s="2"/>
      <c r="N169" s="2"/>
      <c r="O169" s="2"/>
      <c r="P169" s="2"/>
      <c r="Q169" s="2"/>
      <c r="R169" s="2"/>
      <c r="S169" s="2"/>
      <c r="T169" s="2"/>
      <c r="U169" s="2"/>
    </row>
    <row r="170" spans="11:21" ht="23.25" customHeight="1" x14ac:dyDescent="0.25">
      <c r="K170" s="61"/>
      <c r="M170" s="2"/>
      <c r="N170" s="2"/>
      <c r="O170" s="2"/>
      <c r="P170" s="2"/>
      <c r="Q170" s="2"/>
      <c r="R170" s="2"/>
      <c r="S170" s="2"/>
      <c r="T170" s="2"/>
      <c r="U170" s="2"/>
    </row>
    <row r="171" spans="11:21" ht="23.25" customHeight="1" x14ac:dyDescent="0.25">
      <c r="K171" s="61"/>
      <c r="M171" s="2"/>
      <c r="N171" s="2"/>
      <c r="O171" s="2"/>
      <c r="P171" s="2"/>
      <c r="Q171" s="2"/>
      <c r="R171" s="2"/>
      <c r="S171" s="2"/>
      <c r="T171" s="2"/>
      <c r="U171" s="2"/>
    </row>
    <row r="172" spans="11:21" ht="23.25" customHeight="1" x14ac:dyDescent="0.25">
      <c r="K172" s="61"/>
      <c r="M172" s="2"/>
      <c r="N172" s="2"/>
      <c r="O172" s="2"/>
      <c r="P172" s="2"/>
      <c r="Q172" s="2"/>
      <c r="R172" s="2"/>
      <c r="S172" s="2"/>
      <c r="T172" s="2"/>
      <c r="U172" s="2"/>
    </row>
    <row r="173" spans="11:21" ht="23.25" customHeight="1" x14ac:dyDescent="0.25">
      <c r="K173" s="61"/>
      <c r="M173" s="2"/>
      <c r="N173" s="2"/>
      <c r="O173" s="2"/>
      <c r="P173" s="2"/>
      <c r="Q173" s="2"/>
      <c r="R173" s="2"/>
      <c r="S173" s="2"/>
      <c r="T173" s="2"/>
      <c r="U173" s="2"/>
    </row>
    <row r="174" spans="11:21" ht="23.25" customHeight="1" x14ac:dyDescent="0.25">
      <c r="K174" s="61"/>
      <c r="M174" s="2"/>
      <c r="N174" s="2"/>
      <c r="O174" s="2"/>
      <c r="P174" s="2"/>
      <c r="Q174" s="2"/>
      <c r="R174" s="2"/>
      <c r="S174" s="2"/>
      <c r="T174" s="2"/>
      <c r="U174" s="2"/>
    </row>
    <row r="175" spans="11:21" ht="23.25" customHeight="1" x14ac:dyDescent="0.25">
      <c r="K175" s="61"/>
      <c r="M175" s="2"/>
      <c r="N175" s="2"/>
      <c r="O175" s="2"/>
      <c r="P175" s="2"/>
      <c r="Q175" s="2"/>
      <c r="R175" s="2"/>
      <c r="S175" s="2"/>
      <c r="T175" s="2"/>
      <c r="U175" s="2"/>
    </row>
    <row r="176" spans="11:21" ht="23.25" customHeight="1" x14ac:dyDescent="0.25">
      <c r="K176" s="61"/>
      <c r="M176" s="2"/>
      <c r="N176" s="2"/>
      <c r="O176" s="2"/>
      <c r="P176" s="2"/>
      <c r="Q176" s="2"/>
      <c r="R176" s="2"/>
      <c r="S176" s="2"/>
      <c r="T176" s="2"/>
      <c r="U176" s="2"/>
    </row>
    <row r="177" spans="11:21" ht="23.25" customHeight="1" x14ac:dyDescent="0.25">
      <c r="K177" s="61"/>
      <c r="M177" s="2"/>
      <c r="N177" s="2"/>
      <c r="O177" s="2"/>
      <c r="P177" s="2"/>
      <c r="Q177" s="2"/>
      <c r="R177" s="2"/>
      <c r="S177" s="2"/>
      <c r="T177" s="2"/>
      <c r="U177" s="2"/>
    </row>
    <row r="178" spans="11:21" ht="23.25" customHeight="1" x14ac:dyDescent="0.25">
      <c r="K178" s="61"/>
      <c r="M178" s="2"/>
      <c r="N178" s="2"/>
      <c r="O178" s="2"/>
      <c r="P178" s="2"/>
      <c r="Q178" s="2"/>
      <c r="R178" s="2"/>
      <c r="S178" s="2"/>
      <c r="T178" s="2"/>
      <c r="U178" s="2"/>
    </row>
    <row r="179" spans="11:21" ht="23.25" customHeight="1" x14ac:dyDescent="0.25">
      <c r="K179" s="61"/>
      <c r="M179" s="2"/>
      <c r="N179" s="2"/>
      <c r="O179" s="2"/>
      <c r="P179" s="2"/>
      <c r="Q179" s="2"/>
      <c r="R179" s="2"/>
      <c r="S179" s="2"/>
      <c r="T179" s="2"/>
      <c r="U179" s="2"/>
    </row>
    <row r="180" spans="11:21" ht="23.25" customHeight="1" x14ac:dyDescent="0.25">
      <c r="K180" s="61"/>
      <c r="M180" s="2"/>
      <c r="N180" s="2"/>
      <c r="O180" s="2"/>
      <c r="P180" s="2"/>
      <c r="Q180" s="2"/>
      <c r="R180" s="2"/>
      <c r="S180" s="2"/>
      <c r="T180" s="2"/>
      <c r="U180" s="2"/>
    </row>
    <row r="181" spans="11:21" ht="23.25" customHeight="1" x14ac:dyDescent="0.25">
      <c r="K181" s="61"/>
      <c r="M181" s="2"/>
      <c r="N181" s="2"/>
      <c r="O181" s="2"/>
      <c r="P181" s="2"/>
      <c r="Q181" s="2"/>
      <c r="R181" s="2"/>
      <c r="S181" s="2"/>
      <c r="T181" s="2"/>
      <c r="U181" s="2"/>
    </row>
    <row r="182" spans="11:21" ht="23.25" customHeight="1" x14ac:dyDescent="0.25">
      <c r="K182" s="61"/>
      <c r="M182" s="2"/>
      <c r="N182" s="2"/>
      <c r="O182" s="2"/>
      <c r="P182" s="2"/>
      <c r="Q182" s="2"/>
      <c r="R182" s="2"/>
      <c r="S182" s="2"/>
      <c r="T182" s="2"/>
      <c r="U182" s="2"/>
    </row>
    <row r="183" spans="11:21" ht="23.25" customHeight="1" x14ac:dyDescent="0.25">
      <c r="K183" s="61"/>
      <c r="M183" s="2"/>
      <c r="N183" s="2"/>
      <c r="O183" s="2"/>
      <c r="P183" s="2"/>
      <c r="Q183" s="2"/>
      <c r="R183" s="2"/>
      <c r="S183" s="2"/>
      <c r="T183" s="2"/>
      <c r="U183" s="2"/>
    </row>
    <row r="184" spans="11:21" ht="23.25" customHeight="1" x14ac:dyDescent="0.25">
      <c r="K184" s="61"/>
      <c r="M184" s="2"/>
      <c r="N184" s="2"/>
      <c r="O184" s="2"/>
      <c r="P184" s="2"/>
      <c r="Q184" s="2"/>
      <c r="R184" s="2"/>
      <c r="S184" s="2"/>
      <c r="T184" s="2"/>
      <c r="U184" s="2"/>
    </row>
    <row r="185" spans="11:21" ht="23.25" customHeight="1" x14ac:dyDescent="0.25">
      <c r="K185" s="61"/>
      <c r="M185" s="2"/>
      <c r="N185" s="2"/>
      <c r="O185" s="2"/>
      <c r="P185" s="2"/>
      <c r="Q185" s="2"/>
      <c r="R185" s="2"/>
      <c r="S185" s="2"/>
      <c r="T185" s="2"/>
      <c r="U185" s="2"/>
    </row>
    <row r="186" spans="11:21" ht="23.25" customHeight="1" x14ac:dyDescent="0.25">
      <c r="K186" s="61"/>
      <c r="M186" s="2"/>
      <c r="N186" s="2"/>
      <c r="O186" s="2"/>
      <c r="P186" s="2"/>
      <c r="Q186" s="2"/>
      <c r="R186" s="2"/>
      <c r="S186" s="2"/>
      <c r="T186" s="2"/>
      <c r="U186" s="2"/>
    </row>
    <row r="187" spans="11:21" ht="23.25" customHeight="1" x14ac:dyDescent="0.25">
      <c r="K187" s="61"/>
      <c r="M187" s="2"/>
      <c r="N187" s="2"/>
      <c r="O187" s="2"/>
      <c r="P187" s="2"/>
      <c r="Q187" s="2"/>
      <c r="R187" s="2"/>
      <c r="S187" s="2"/>
      <c r="T187" s="2"/>
      <c r="U187" s="2"/>
    </row>
    <row r="188" spans="11:21" ht="23.25" customHeight="1" x14ac:dyDescent="0.25">
      <c r="K188" s="61"/>
      <c r="M188" s="2"/>
      <c r="N188" s="2"/>
      <c r="O188" s="2"/>
      <c r="P188" s="2"/>
      <c r="Q188" s="2"/>
      <c r="R188" s="2"/>
      <c r="S188" s="2"/>
      <c r="T188" s="2"/>
      <c r="U188" s="2"/>
    </row>
    <row r="189" spans="11:21" ht="23.25" customHeight="1" x14ac:dyDescent="0.25">
      <c r="K189" s="61"/>
      <c r="M189" s="2"/>
      <c r="N189" s="2"/>
      <c r="O189" s="2"/>
      <c r="P189" s="2"/>
      <c r="Q189" s="2"/>
      <c r="R189" s="2"/>
      <c r="S189" s="2"/>
      <c r="T189" s="2"/>
      <c r="U189" s="2"/>
    </row>
    <row r="190" spans="11:21" ht="23.25" customHeight="1" x14ac:dyDescent="0.25">
      <c r="K190" s="61"/>
      <c r="M190" s="2"/>
      <c r="N190" s="2"/>
      <c r="O190" s="2"/>
      <c r="P190" s="2"/>
      <c r="Q190" s="2"/>
      <c r="R190" s="2"/>
      <c r="S190" s="2"/>
      <c r="T190" s="2"/>
      <c r="U190" s="2"/>
    </row>
    <row r="191" spans="11:21" ht="23.25" customHeight="1" x14ac:dyDescent="0.25">
      <c r="K191" s="61"/>
      <c r="M191" s="2"/>
      <c r="N191" s="2"/>
      <c r="O191" s="2"/>
      <c r="P191" s="2"/>
      <c r="Q191" s="2"/>
      <c r="R191" s="2"/>
      <c r="S191" s="2"/>
      <c r="T191" s="2"/>
      <c r="U191" s="2"/>
    </row>
    <row r="192" spans="11:21" ht="23.25" customHeight="1" x14ac:dyDescent="0.25">
      <c r="K192" s="61"/>
      <c r="M192" s="2"/>
      <c r="N192" s="2"/>
      <c r="O192" s="2"/>
      <c r="P192" s="2"/>
      <c r="Q192" s="2"/>
      <c r="R192" s="2"/>
      <c r="S192" s="2"/>
      <c r="T192" s="2"/>
      <c r="U192" s="2"/>
    </row>
    <row r="193" spans="13:21" ht="23.25" customHeight="1" x14ac:dyDescent="0.25">
      <c r="M193" s="2"/>
      <c r="N193" s="2"/>
      <c r="O193" s="2"/>
      <c r="P193" s="2"/>
      <c r="Q193" s="2"/>
      <c r="R193" s="2"/>
      <c r="S193" s="2"/>
      <c r="T193" s="2"/>
      <c r="U193" s="2"/>
    </row>
    <row r="194" spans="13:21" ht="23.25" customHeight="1" x14ac:dyDescent="0.25">
      <c r="M194" s="2"/>
      <c r="N194" s="2"/>
      <c r="O194" s="2"/>
      <c r="P194" s="2"/>
      <c r="Q194" s="2"/>
      <c r="R194" s="2"/>
      <c r="S194" s="2"/>
      <c r="T194" s="2"/>
      <c r="U194" s="2"/>
    </row>
    <row r="195" spans="13:21" ht="23.25" customHeight="1" x14ac:dyDescent="0.25">
      <c r="M195" s="2"/>
      <c r="N195" s="2"/>
      <c r="O195" s="2"/>
      <c r="P195" s="2"/>
      <c r="Q195" s="2"/>
      <c r="R195" s="2"/>
      <c r="S195" s="2"/>
      <c r="T195" s="2"/>
      <c r="U195" s="2"/>
    </row>
    <row r="196" spans="13:21" ht="23.25" customHeight="1" x14ac:dyDescent="0.25">
      <c r="M196" s="2"/>
      <c r="N196" s="2"/>
      <c r="O196" s="2"/>
      <c r="P196" s="2"/>
      <c r="Q196" s="2"/>
      <c r="R196" s="2"/>
      <c r="S196" s="2"/>
      <c r="T196" s="2"/>
      <c r="U196" s="2"/>
    </row>
    <row r="197" spans="13:21" ht="23.25" customHeight="1" x14ac:dyDescent="0.25">
      <c r="M197" s="2"/>
      <c r="N197" s="2"/>
      <c r="O197" s="2"/>
      <c r="P197" s="2"/>
      <c r="Q197" s="2"/>
      <c r="R197" s="2"/>
      <c r="S197" s="2"/>
      <c r="T197" s="2"/>
      <c r="U197" s="2"/>
    </row>
    <row r="198" spans="13:21" ht="23.25" customHeight="1" x14ac:dyDescent="0.25">
      <c r="M198" s="2"/>
      <c r="N198" s="2"/>
      <c r="O198" s="2"/>
      <c r="P198" s="2"/>
      <c r="Q198" s="2"/>
      <c r="R198" s="2"/>
      <c r="S198" s="2"/>
      <c r="T198" s="2"/>
      <c r="U198" s="2"/>
    </row>
    <row r="199" spans="13:21" ht="23.25" customHeight="1" x14ac:dyDescent="0.25">
      <c r="M199" s="2"/>
      <c r="N199" s="2"/>
      <c r="O199" s="2"/>
      <c r="P199" s="2"/>
      <c r="Q199" s="2"/>
      <c r="R199" s="2"/>
      <c r="S199" s="2"/>
      <c r="T199" s="2"/>
      <c r="U199" s="2"/>
    </row>
    <row r="200" spans="13:21" ht="23.25" customHeight="1" x14ac:dyDescent="0.25">
      <c r="M200" s="2"/>
      <c r="N200" s="2"/>
      <c r="O200" s="2"/>
      <c r="P200" s="2"/>
      <c r="Q200" s="2"/>
      <c r="R200" s="2"/>
      <c r="S200" s="2"/>
      <c r="T200" s="2"/>
      <c r="U200" s="2"/>
    </row>
    <row r="201" spans="13:21" ht="23.25" customHeight="1" x14ac:dyDescent="0.25">
      <c r="M201" s="2"/>
      <c r="N201" s="2"/>
      <c r="O201" s="2"/>
      <c r="P201" s="2"/>
      <c r="Q201" s="2"/>
      <c r="R201" s="2"/>
      <c r="S201" s="2"/>
      <c r="T201" s="2"/>
      <c r="U201" s="2"/>
    </row>
    <row r="202" spans="13:21" ht="23.25" customHeight="1" x14ac:dyDescent="0.25">
      <c r="M202" s="2"/>
      <c r="N202" s="2"/>
      <c r="O202" s="2"/>
      <c r="P202" s="2"/>
      <c r="Q202" s="2"/>
      <c r="R202" s="2"/>
      <c r="S202" s="2"/>
      <c r="T202" s="2"/>
      <c r="U202" s="2"/>
    </row>
    <row r="203" spans="13:21" ht="23.25" customHeight="1" x14ac:dyDescent="0.25">
      <c r="M203" s="2"/>
      <c r="N203" s="2"/>
      <c r="O203" s="2"/>
      <c r="P203" s="2"/>
      <c r="Q203" s="2"/>
      <c r="R203" s="2"/>
      <c r="S203" s="2"/>
      <c r="T203" s="2"/>
      <c r="U203" s="2"/>
    </row>
    <row r="204" spans="13:21" ht="23.25" customHeight="1" x14ac:dyDescent="0.25">
      <c r="M204" s="2"/>
      <c r="N204" s="2"/>
      <c r="O204" s="2"/>
      <c r="P204" s="2"/>
      <c r="Q204" s="2"/>
      <c r="R204" s="2"/>
      <c r="S204" s="2"/>
      <c r="T204" s="2"/>
      <c r="U204" s="2"/>
    </row>
    <row r="205" spans="13:21" ht="23.25" customHeight="1" x14ac:dyDescent="0.25">
      <c r="M205" s="2"/>
      <c r="N205" s="2"/>
      <c r="O205" s="2"/>
      <c r="P205" s="2"/>
      <c r="Q205" s="2"/>
      <c r="R205" s="2"/>
      <c r="S205" s="2"/>
      <c r="T205" s="2"/>
      <c r="U205" s="2"/>
    </row>
    <row r="206" spans="13:21" ht="23.25" customHeight="1" x14ac:dyDescent="0.25">
      <c r="M206" s="2"/>
      <c r="N206" s="2"/>
      <c r="O206" s="2"/>
      <c r="P206" s="2"/>
      <c r="Q206" s="2"/>
      <c r="R206" s="2"/>
      <c r="S206" s="2"/>
      <c r="T206" s="2"/>
      <c r="U206" s="2"/>
    </row>
    <row r="207" spans="13:21" ht="23.25" customHeight="1" x14ac:dyDescent="0.25">
      <c r="M207" s="2"/>
      <c r="N207" s="2"/>
      <c r="O207" s="2"/>
      <c r="P207" s="2"/>
      <c r="Q207" s="2"/>
      <c r="R207" s="2"/>
      <c r="S207" s="2"/>
      <c r="T207" s="2"/>
      <c r="U207" s="2"/>
    </row>
    <row r="208" spans="13:21" ht="23.25" customHeight="1" x14ac:dyDescent="0.25">
      <c r="M208" s="2"/>
      <c r="N208" s="2"/>
      <c r="O208" s="2"/>
      <c r="P208" s="2"/>
      <c r="Q208" s="2"/>
      <c r="R208" s="2"/>
      <c r="S208" s="2"/>
      <c r="T208" s="2"/>
      <c r="U208" s="2"/>
    </row>
    <row r="209" spans="13:21" ht="23.25" customHeight="1" x14ac:dyDescent="0.25">
      <c r="M209" s="2"/>
      <c r="N209" s="2"/>
      <c r="O209" s="2"/>
      <c r="P209" s="2"/>
      <c r="Q209" s="2"/>
      <c r="R209" s="2"/>
      <c r="S209" s="2"/>
      <c r="T209" s="2"/>
      <c r="U209" s="2"/>
    </row>
    <row r="210" spans="13:21" ht="23.25" customHeight="1" x14ac:dyDescent="0.25">
      <c r="M210" s="2"/>
      <c r="N210" s="2"/>
      <c r="O210" s="2"/>
      <c r="P210" s="2"/>
      <c r="Q210" s="2"/>
      <c r="R210" s="2"/>
      <c r="S210" s="2"/>
      <c r="T210" s="2"/>
      <c r="U210" s="2"/>
    </row>
    <row r="211" spans="13:21" ht="23.25" customHeight="1" x14ac:dyDescent="0.25">
      <c r="M211" s="2"/>
      <c r="N211" s="2"/>
      <c r="O211" s="2"/>
      <c r="P211" s="2"/>
      <c r="Q211" s="2"/>
      <c r="R211" s="2"/>
      <c r="S211" s="2"/>
      <c r="T211" s="2"/>
      <c r="U211" s="2"/>
    </row>
    <row r="212" spans="13:21" ht="23.25" customHeight="1" x14ac:dyDescent="0.25">
      <c r="M212" s="2"/>
      <c r="N212" s="2"/>
      <c r="O212" s="2"/>
      <c r="P212" s="2"/>
      <c r="Q212" s="2"/>
      <c r="R212" s="2"/>
      <c r="S212" s="2"/>
      <c r="T212" s="2"/>
      <c r="U212" s="2"/>
    </row>
    <row r="213" spans="13:21" ht="23.25" customHeight="1" x14ac:dyDescent="0.25">
      <c r="M213" s="2"/>
      <c r="N213" s="2"/>
      <c r="O213" s="2"/>
      <c r="P213" s="2"/>
      <c r="Q213" s="2"/>
      <c r="R213" s="2"/>
      <c r="S213" s="2"/>
      <c r="T213" s="2"/>
      <c r="U213" s="2"/>
    </row>
    <row r="214" spans="13:21" ht="23.25" customHeight="1" x14ac:dyDescent="0.25">
      <c r="M214" s="2"/>
      <c r="N214" s="2"/>
      <c r="O214" s="2"/>
      <c r="P214" s="2"/>
      <c r="Q214" s="2"/>
      <c r="R214" s="2"/>
      <c r="S214" s="2"/>
      <c r="T214" s="2"/>
      <c r="U214" s="2"/>
    </row>
    <row r="215" spans="13:21" ht="23.25" customHeight="1" x14ac:dyDescent="0.25">
      <c r="M215" s="2"/>
      <c r="N215" s="2"/>
      <c r="O215" s="2"/>
      <c r="P215" s="2"/>
      <c r="Q215" s="2"/>
      <c r="R215" s="2"/>
      <c r="S215" s="2"/>
      <c r="T215" s="2"/>
      <c r="U215" s="2"/>
    </row>
    <row r="216" spans="13:21" ht="23.25" customHeight="1" x14ac:dyDescent="0.25">
      <c r="M216" s="2"/>
      <c r="N216" s="2"/>
      <c r="O216" s="2"/>
      <c r="P216" s="2"/>
      <c r="Q216" s="2"/>
      <c r="R216" s="2"/>
      <c r="S216" s="2"/>
      <c r="T216" s="2"/>
      <c r="U216" s="2"/>
    </row>
    <row r="217" spans="13:21" ht="23.25" customHeight="1" x14ac:dyDescent="0.25">
      <c r="M217" s="2"/>
      <c r="N217" s="2"/>
      <c r="O217" s="2"/>
      <c r="P217" s="2"/>
      <c r="Q217" s="2"/>
      <c r="R217" s="2"/>
      <c r="S217" s="2"/>
      <c r="T217" s="2"/>
      <c r="U217" s="2"/>
    </row>
    <row r="218" spans="13:21" ht="23.25" customHeight="1" x14ac:dyDescent="0.25">
      <c r="M218" s="2"/>
      <c r="N218" s="2"/>
      <c r="O218" s="2"/>
      <c r="P218" s="2"/>
      <c r="Q218" s="2"/>
      <c r="R218" s="2"/>
      <c r="S218" s="2"/>
      <c r="T218" s="2"/>
      <c r="U218" s="2"/>
    </row>
    <row r="219" spans="13:21" ht="23.25" customHeight="1" x14ac:dyDescent="0.25">
      <c r="M219" s="2"/>
      <c r="N219" s="2"/>
      <c r="O219" s="2"/>
      <c r="P219" s="2"/>
      <c r="Q219" s="2"/>
      <c r="R219" s="2"/>
      <c r="S219" s="2"/>
      <c r="T219" s="2"/>
      <c r="U219" s="2"/>
    </row>
    <row r="220" spans="13:21" ht="23.25" customHeight="1" x14ac:dyDescent="0.25">
      <c r="M220" s="2"/>
      <c r="N220" s="2"/>
      <c r="O220" s="2"/>
      <c r="P220" s="2"/>
      <c r="Q220" s="2"/>
      <c r="R220" s="2"/>
      <c r="S220" s="2"/>
      <c r="T220" s="2"/>
      <c r="U220" s="2"/>
    </row>
    <row r="221" spans="13:21" ht="23.25" customHeight="1" x14ac:dyDescent="0.25">
      <c r="M221" s="2"/>
      <c r="N221" s="2"/>
      <c r="O221" s="2"/>
      <c r="P221" s="2"/>
      <c r="Q221" s="2"/>
      <c r="R221" s="2"/>
      <c r="S221" s="2"/>
      <c r="T221" s="2"/>
      <c r="U221" s="2"/>
    </row>
    <row r="222" spans="13:21" ht="23.25" customHeight="1" x14ac:dyDescent="0.25">
      <c r="M222" s="2"/>
      <c r="N222" s="2"/>
      <c r="O222" s="2"/>
      <c r="P222" s="2"/>
      <c r="Q222" s="2"/>
      <c r="R222" s="2"/>
      <c r="S222" s="2"/>
      <c r="T222" s="2"/>
      <c r="U222" s="2"/>
    </row>
    <row r="223" spans="13:21" ht="23.25" customHeight="1" x14ac:dyDescent="0.25">
      <c r="M223" s="2"/>
      <c r="N223" s="2"/>
      <c r="O223" s="2"/>
      <c r="P223" s="2"/>
      <c r="Q223" s="2"/>
      <c r="R223" s="2"/>
      <c r="S223" s="2"/>
      <c r="T223" s="2"/>
      <c r="U223" s="2"/>
    </row>
    <row r="224" spans="13:21" ht="23.25" customHeight="1" x14ac:dyDescent="0.25">
      <c r="M224" s="2"/>
      <c r="N224" s="2"/>
      <c r="O224" s="2"/>
      <c r="P224" s="2"/>
      <c r="Q224" s="2"/>
      <c r="R224" s="2"/>
      <c r="S224" s="2"/>
      <c r="T224" s="2"/>
      <c r="U224" s="2"/>
    </row>
    <row r="225" spans="13:21" ht="23.25" customHeight="1" x14ac:dyDescent="0.25">
      <c r="M225" s="2"/>
      <c r="N225" s="2"/>
      <c r="O225" s="2"/>
      <c r="P225" s="2"/>
      <c r="Q225" s="2"/>
      <c r="R225" s="2"/>
      <c r="S225" s="2"/>
      <c r="T225" s="2"/>
      <c r="U225" s="2"/>
    </row>
    <row r="226" spans="13:21" ht="23.25" customHeight="1" x14ac:dyDescent="0.25">
      <c r="M226" s="2"/>
      <c r="N226" s="2"/>
      <c r="O226" s="2"/>
      <c r="P226" s="2"/>
      <c r="Q226" s="2"/>
      <c r="R226" s="2"/>
      <c r="S226" s="2"/>
      <c r="T226" s="2"/>
      <c r="U226" s="2"/>
    </row>
    <row r="227" spans="13:21" ht="23.25" customHeight="1" x14ac:dyDescent="0.25">
      <c r="M227" s="2"/>
      <c r="N227" s="2"/>
      <c r="O227" s="2"/>
      <c r="P227" s="2"/>
      <c r="Q227" s="2"/>
      <c r="R227" s="2"/>
      <c r="S227" s="2"/>
      <c r="T227" s="2"/>
      <c r="U227" s="2"/>
    </row>
    <row r="228" spans="13:21" ht="23.25" customHeight="1" x14ac:dyDescent="0.25">
      <c r="M228" s="2"/>
      <c r="N228" s="2"/>
      <c r="O228" s="2"/>
      <c r="P228" s="2"/>
      <c r="Q228" s="2"/>
      <c r="R228" s="2"/>
      <c r="S228" s="2"/>
      <c r="T228" s="2"/>
      <c r="U228" s="2"/>
    </row>
    <row r="229" spans="13:21" ht="23.25" customHeight="1" x14ac:dyDescent="0.25">
      <c r="M229" s="2"/>
      <c r="N229" s="2"/>
      <c r="O229" s="2"/>
      <c r="P229" s="2"/>
      <c r="Q229" s="2"/>
      <c r="R229" s="2"/>
      <c r="S229" s="2"/>
      <c r="T229" s="2"/>
      <c r="U229" s="2"/>
    </row>
    <row r="230" spans="13:21" ht="23.25" customHeight="1" x14ac:dyDescent="0.25">
      <c r="M230" s="2"/>
      <c r="N230" s="2"/>
      <c r="O230" s="2"/>
      <c r="P230" s="2"/>
      <c r="Q230" s="2"/>
      <c r="R230" s="2"/>
      <c r="S230" s="2"/>
      <c r="T230" s="2"/>
      <c r="U230" s="2"/>
    </row>
    <row r="231" spans="13:21" ht="23.25" customHeight="1" x14ac:dyDescent="0.25">
      <c r="M231" s="2"/>
      <c r="N231" s="2"/>
      <c r="O231" s="2"/>
      <c r="P231" s="2"/>
      <c r="Q231" s="2"/>
      <c r="R231" s="2"/>
      <c r="S231" s="2"/>
      <c r="T231" s="2"/>
      <c r="U231" s="2"/>
    </row>
    <row r="232" spans="13:21" ht="23.25" customHeight="1" x14ac:dyDescent="0.25">
      <c r="M232" s="2"/>
      <c r="N232" s="2"/>
      <c r="O232" s="2"/>
      <c r="P232" s="2"/>
      <c r="Q232" s="2"/>
      <c r="R232" s="2"/>
      <c r="S232" s="2"/>
      <c r="T232" s="2"/>
      <c r="U232" s="2"/>
    </row>
    <row r="233" spans="13:21" ht="23.25" customHeight="1" x14ac:dyDescent="0.25">
      <c r="M233" s="2"/>
      <c r="N233" s="2"/>
      <c r="O233" s="2"/>
      <c r="P233" s="2"/>
      <c r="Q233" s="2"/>
      <c r="R233" s="2"/>
      <c r="S233" s="2"/>
      <c r="T233" s="2"/>
      <c r="U233" s="2"/>
    </row>
    <row r="234" spans="13:21" ht="23.25" customHeight="1" x14ac:dyDescent="0.25">
      <c r="M234" s="2"/>
      <c r="N234" s="2"/>
      <c r="O234" s="2"/>
      <c r="P234" s="2"/>
      <c r="Q234" s="2"/>
      <c r="R234" s="2"/>
      <c r="S234" s="2"/>
      <c r="T234" s="2"/>
      <c r="U234" s="2"/>
    </row>
    <row r="235" spans="13:21" ht="23.25" customHeight="1" x14ac:dyDescent="0.25">
      <c r="M235" s="2"/>
      <c r="N235" s="2"/>
      <c r="O235" s="2"/>
      <c r="P235" s="2"/>
      <c r="Q235" s="2"/>
      <c r="R235" s="2"/>
      <c r="S235" s="2"/>
      <c r="T235" s="2"/>
      <c r="U235" s="2"/>
    </row>
    <row r="236" spans="13:21" ht="23.25" customHeight="1" x14ac:dyDescent="0.25">
      <c r="M236" s="2"/>
      <c r="N236" s="2"/>
      <c r="O236" s="2"/>
      <c r="P236" s="2"/>
      <c r="Q236" s="2"/>
      <c r="R236" s="2"/>
      <c r="S236" s="2"/>
      <c r="T236" s="2"/>
      <c r="U236" s="2"/>
    </row>
    <row r="237" spans="13:21" ht="23.25" customHeight="1" x14ac:dyDescent="0.25">
      <c r="M237" s="2"/>
      <c r="N237" s="2"/>
      <c r="O237" s="2"/>
      <c r="P237" s="2"/>
      <c r="Q237" s="2"/>
      <c r="R237" s="2"/>
      <c r="S237" s="2"/>
      <c r="T237" s="2"/>
      <c r="U237" s="2"/>
    </row>
    <row r="238" spans="13:21" ht="23.25" customHeight="1" x14ac:dyDescent="0.25">
      <c r="M238" s="2"/>
      <c r="N238" s="2"/>
      <c r="O238" s="2"/>
      <c r="P238" s="2"/>
      <c r="Q238" s="2"/>
      <c r="R238" s="2"/>
      <c r="S238" s="2"/>
      <c r="T238" s="2"/>
      <c r="U238" s="2"/>
    </row>
    <row r="239" spans="13:21" ht="23.25" customHeight="1" x14ac:dyDescent="0.25">
      <c r="M239" s="2"/>
      <c r="N239" s="2"/>
      <c r="O239" s="2"/>
      <c r="P239" s="2"/>
      <c r="Q239" s="2"/>
      <c r="R239" s="2"/>
      <c r="S239" s="2"/>
      <c r="T239" s="2"/>
      <c r="U239" s="2"/>
    </row>
    <row r="240" spans="13:21" ht="23.25" customHeight="1" x14ac:dyDescent="0.25">
      <c r="M240" s="2"/>
      <c r="N240" s="2"/>
      <c r="O240" s="2"/>
      <c r="P240" s="2"/>
      <c r="Q240" s="2"/>
      <c r="R240" s="2"/>
      <c r="S240" s="2"/>
      <c r="T240" s="2"/>
      <c r="U240" s="2"/>
    </row>
    <row r="241" spans="13:21" ht="23.25" customHeight="1" x14ac:dyDescent="0.25">
      <c r="M241" s="2"/>
      <c r="N241" s="2"/>
      <c r="O241" s="2"/>
      <c r="P241" s="2"/>
      <c r="Q241" s="2"/>
      <c r="R241" s="2"/>
      <c r="S241" s="2"/>
      <c r="T241" s="2"/>
      <c r="U241" s="2"/>
    </row>
    <row r="242" spans="13:21" ht="23.25" customHeight="1" x14ac:dyDescent="0.25">
      <c r="M242" s="2"/>
      <c r="N242" s="2"/>
      <c r="O242" s="2"/>
      <c r="P242" s="2"/>
      <c r="Q242" s="2"/>
      <c r="R242" s="2"/>
      <c r="S242" s="2"/>
      <c r="T242" s="2"/>
      <c r="U242" s="2"/>
    </row>
    <row r="243" spans="13:21" ht="23.25" customHeight="1" x14ac:dyDescent="0.25">
      <c r="M243" s="2"/>
      <c r="N243" s="2"/>
      <c r="O243" s="2"/>
      <c r="P243" s="2"/>
      <c r="Q243" s="2"/>
      <c r="R243" s="2"/>
      <c r="S243" s="2"/>
      <c r="T243" s="2"/>
      <c r="U243" s="2"/>
    </row>
    <row r="244" spans="13:21" ht="23.25" customHeight="1" x14ac:dyDescent="0.25">
      <c r="M244" s="2"/>
      <c r="N244" s="2"/>
      <c r="O244" s="2"/>
      <c r="P244" s="2"/>
      <c r="Q244" s="2"/>
      <c r="R244" s="2"/>
      <c r="S244" s="2"/>
      <c r="T244" s="2"/>
      <c r="U244" s="2"/>
    </row>
    <row r="245" spans="13:21" ht="23.25" customHeight="1" x14ac:dyDescent="0.25">
      <c r="M245" s="2"/>
      <c r="N245" s="2"/>
      <c r="O245" s="2"/>
      <c r="P245" s="2"/>
      <c r="Q245" s="2"/>
      <c r="R245" s="2"/>
      <c r="S245" s="2"/>
      <c r="T245" s="2"/>
      <c r="U245" s="2"/>
    </row>
    <row r="246" spans="13:21" ht="23.25" customHeight="1" x14ac:dyDescent="0.25">
      <c r="M246" s="2"/>
      <c r="N246" s="2"/>
      <c r="O246" s="2"/>
      <c r="P246" s="2"/>
      <c r="Q246" s="2"/>
      <c r="R246" s="2"/>
      <c r="S246" s="2"/>
      <c r="T246" s="2"/>
      <c r="U246" s="2"/>
    </row>
    <row r="247" spans="13:21" ht="23.25" customHeight="1" x14ac:dyDescent="0.25">
      <c r="M247" s="2"/>
      <c r="N247" s="2"/>
      <c r="O247" s="2"/>
      <c r="P247" s="2"/>
      <c r="Q247" s="2"/>
      <c r="R247" s="2"/>
      <c r="S247" s="2"/>
      <c r="T247" s="2"/>
      <c r="U247" s="2"/>
    </row>
    <row r="248" spans="13:21" ht="23.25" customHeight="1" x14ac:dyDescent="0.25">
      <c r="M248" s="2"/>
      <c r="N248" s="2"/>
      <c r="O248" s="2"/>
      <c r="P248" s="2"/>
      <c r="Q248" s="2"/>
      <c r="R248" s="2"/>
      <c r="S248" s="2"/>
      <c r="T248" s="2"/>
      <c r="U248" s="2"/>
    </row>
    <row r="249" spans="13:21" ht="23.25" customHeight="1" x14ac:dyDescent="0.25">
      <c r="M249" s="2"/>
      <c r="N249" s="2"/>
      <c r="O249" s="2"/>
      <c r="P249" s="2"/>
      <c r="Q249" s="2"/>
      <c r="R249" s="2"/>
      <c r="S249" s="2"/>
      <c r="T249" s="2"/>
      <c r="U249" s="2"/>
    </row>
    <row r="250" spans="13:21" ht="23.25" customHeight="1" x14ac:dyDescent="0.25">
      <c r="M250" s="2"/>
      <c r="N250" s="2"/>
      <c r="O250" s="2"/>
      <c r="P250" s="2"/>
      <c r="Q250" s="2"/>
      <c r="R250" s="2"/>
      <c r="S250" s="2"/>
      <c r="T250" s="2"/>
      <c r="U250" s="2"/>
    </row>
    <row r="251" spans="13:21" ht="23.25" customHeight="1" x14ac:dyDescent="0.25">
      <c r="M251" s="2"/>
      <c r="N251" s="2"/>
      <c r="O251" s="2"/>
      <c r="P251" s="2"/>
      <c r="Q251" s="2"/>
      <c r="R251" s="2"/>
      <c r="S251" s="2"/>
      <c r="T251" s="2"/>
      <c r="U251" s="2"/>
    </row>
    <row r="252" spans="13:21" ht="23.25" customHeight="1" x14ac:dyDescent="0.25">
      <c r="M252" s="2"/>
      <c r="N252" s="2"/>
      <c r="O252" s="2"/>
      <c r="P252" s="2"/>
      <c r="Q252" s="2"/>
      <c r="R252" s="2"/>
      <c r="S252" s="2"/>
      <c r="T252" s="2"/>
      <c r="U252" s="2"/>
    </row>
    <row r="253" spans="13:21" ht="23.25" customHeight="1" x14ac:dyDescent="0.25">
      <c r="M253" s="2"/>
      <c r="N253" s="2"/>
      <c r="O253" s="2"/>
      <c r="P253" s="2"/>
      <c r="Q253" s="2"/>
      <c r="R253" s="2"/>
      <c r="S253" s="2"/>
      <c r="T253" s="2"/>
      <c r="U253" s="2"/>
    </row>
    <row r="254" spans="13:21" ht="23.25" customHeight="1" x14ac:dyDescent="0.25">
      <c r="M254" s="2"/>
      <c r="N254" s="2"/>
      <c r="O254" s="2"/>
      <c r="P254" s="2"/>
      <c r="Q254" s="2"/>
      <c r="R254" s="2"/>
      <c r="S254" s="2"/>
      <c r="T254" s="2"/>
      <c r="U254" s="2"/>
    </row>
    <row r="255" spans="13:21" ht="23.25" customHeight="1" x14ac:dyDescent="0.25">
      <c r="M255" s="2"/>
      <c r="N255" s="2"/>
      <c r="O255" s="2"/>
      <c r="P255" s="2"/>
      <c r="Q255" s="2"/>
      <c r="R255" s="2"/>
      <c r="S255" s="2"/>
      <c r="T255" s="2"/>
      <c r="U255" s="2"/>
    </row>
    <row r="256" spans="13:21" ht="23.25" customHeight="1" x14ac:dyDescent="0.25">
      <c r="M256" s="2"/>
      <c r="N256" s="2"/>
      <c r="O256" s="2"/>
      <c r="P256" s="2"/>
      <c r="Q256" s="2"/>
      <c r="R256" s="2"/>
      <c r="S256" s="2"/>
      <c r="T256" s="2"/>
      <c r="U256" s="2"/>
    </row>
    <row r="257" spans="13:21" ht="23.25" customHeight="1" x14ac:dyDescent="0.25">
      <c r="M257" s="2"/>
      <c r="N257" s="2"/>
      <c r="O257" s="2"/>
      <c r="P257" s="2"/>
      <c r="Q257" s="2"/>
      <c r="R257" s="2"/>
      <c r="S257" s="2"/>
      <c r="T257" s="2"/>
      <c r="U257" s="2"/>
    </row>
    <row r="258" spans="13:21" ht="23.25" customHeight="1" x14ac:dyDescent="0.25">
      <c r="M258" s="2"/>
      <c r="N258" s="2"/>
      <c r="O258" s="2"/>
      <c r="P258" s="2"/>
      <c r="Q258" s="2"/>
      <c r="R258" s="2"/>
      <c r="S258" s="2"/>
      <c r="T258" s="2"/>
      <c r="U258" s="2"/>
    </row>
    <row r="259" spans="13:21" ht="23.25" customHeight="1" x14ac:dyDescent="0.25">
      <c r="M259" s="2"/>
      <c r="N259" s="2"/>
      <c r="O259" s="2"/>
      <c r="P259" s="2"/>
      <c r="Q259" s="2"/>
      <c r="R259" s="2"/>
      <c r="S259" s="2"/>
      <c r="T259" s="2"/>
      <c r="U259" s="2"/>
    </row>
    <row r="260" spans="13:21" ht="23.25" customHeight="1" x14ac:dyDescent="0.25">
      <c r="M260" s="2"/>
      <c r="N260" s="2"/>
      <c r="O260" s="2"/>
      <c r="P260" s="2"/>
      <c r="Q260" s="2"/>
      <c r="R260" s="2"/>
      <c r="S260" s="2"/>
      <c r="T260" s="2"/>
      <c r="U260" s="2"/>
    </row>
    <row r="261" spans="13:21" ht="23.25" customHeight="1" x14ac:dyDescent="0.25">
      <c r="M261" s="2"/>
      <c r="N261" s="2"/>
      <c r="O261" s="2"/>
      <c r="P261" s="2"/>
      <c r="Q261" s="2"/>
      <c r="R261" s="2"/>
      <c r="S261" s="2"/>
      <c r="T261" s="2"/>
      <c r="U261" s="2"/>
    </row>
    <row r="262" spans="13:21" ht="23.25" customHeight="1" x14ac:dyDescent="0.25">
      <c r="M262" s="2"/>
      <c r="N262" s="2"/>
      <c r="O262" s="2"/>
      <c r="P262" s="2"/>
      <c r="Q262" s="2"/>
      <c r="R262" s="2"/>
      <c r="S262" s="2"/>
      <c r="T262" s="2"/>
      <c r="U262" s="2"/>
    </row>
    <row r="263" spans="13:21" ht="23.25" customHeight="1" x14ac:dyDescent="0.25">
      <c r="M263" s="2"/>
      <c r="N263" s="2"/>
      <c r="O263" s="2"/>
      <c r="P263" s="2"/>
      <c r="Q263" s="2"/>
      <c r="R263" s="2"/>
      <c r="S263" s="2"/>
      <c r="T263" s="2"/>
      <c r="U263" s="2"/>
    </row>
    <row r="264" spans="13:21" ht="23.25" customHeight="1" x14ac:dyDescent="0.25">
      <c r="M264" s="2"/>
      <c r="N264" s="2"/>
      <c r="O264" s="2"/>
      <c r="P264" s="2"/>
      <c r="Q264" s="2"/>
      <c r="R264" s="2"/>
      <c r="S264" s="2"/>
      <c r="T264" s="2"/>
      <c r="U264" s="2"/>
    </row>
    <row r="265" spans="13:21" ht="23.25" customHeight="1" x14ac:dyDescent="0.25">
      <c r="M265" s="2"/>
      <c r="N265" s="2"/>
      <c r="O265" s="2"/>
      <c r="P265" s="2"/>
      <c r="Q265" s="2"/>
      <c r="R265" s="2"/>
      <c r="S265" s="2"/>
      <c r="T265" s="2"/>
      <c r="U265" s="2"/>
    </row>
    <row r="266" spans="13:21" ht="23.25" customHeight="1" x14ac:dyDescent="0.25">
      <c r="M266" s="2"/>
      <c r="N266" s="2"/>
      <c r="O266" s="2"/>
      <c r="P266" s="2"/>
      <c r="Q266" s="2"/>
      <c r="R266" s="2"/>
      <c r="S266" s="2"/>
      <c r="T266" s="2"/>
      <c r="U266" s="2"/>
    </row>
    <row r="267" spans="13:21" ht="23.25" customHeight="1" x14ac:dyDescent="0.25">
      <c r="M267" s="2"/>
      <c r="N267" s="2"/>
      <c r="O267" s="2"/>
      <c r="P267" s="2"/>
      <c r="Q267" s="2"/>
      <c r="R267" s="2"/>
      <c r="S267" s="2"/>
      <c r="T267" s="2"/>
      <c r="U267" s="2"/>
    </row>
    <row r="268" spans="13:21" ht="23.25" customHeight="1" x14ac:dyDescent="0.25">
      <c r="M268" s="2"/>
      <c r="N268" s="2"/>
      <c r="O268" s="2"/>
      <c r="P268" s="2"/>
      <c r="Q268" s="2"/>
      <c r="R268" s="2"/>
      <c r="S268" s="2"/>
      <c r="T268" s="2"/>
      <c r="U268" s="2"/>
    </row>
    <row r="269" spans="13:21" ht="23.25" customHeight="1" x14ac:dyDescent="0.25">
      <c r="M269" s="2"/>
      <c r="N269" s="2"/>
      <c r="O269" s="2"/>
      <c r="P269" s="2"/>
      <c r="Q269" s="2"/>
      <c r="R269" s="2"/>
      <c r="S269" s="2"/>
      <c r="T269" s="2"/>
      <c r="U269" s="2"/>
    </row>
    <row r="270" spans="13:21" ht="23.25" customHeight="1" x14ac:dyDescent="0.25">
      <c r="M270" s="2"/>
      <c r="N270" s="2"/>
      <c r="O270" s="2"/>
      <c r="P270" s="2"/>
      <c r="Q270" s="2"/>
      <c r="R270" s="2"/>
      <c r="S270" s="2"/>
      <c r="T270" s="2"/>
      <c r="U270" s="2"/>
    </row>
    <row r="271" spans="13:21" ht="23.25" customHeight="1" x14ac:dyDescent="0.25">
      <c r="M271" s="2"/>
      <c r="N271" s="2"/>
      <c r="O271" s="2"/>
      <c r="P271" s="2"/>
      <c r="Q271" s="2"/>
      <c r="R271" s="2"/>
      <c r="S271" s="2"/>
      <c r="T271" s="2"/>
      <c r="U271" s="2"/>
    </row>
    <row r="272" spans="13:21" ht="23.25" customHeight="1" x14ac:dyDescent="0.25">
      <c r="M272" s="2"/>
      <c r="N272" s="2"/>
      <c r="O272" s="2"/>
      <c r="P272" s="2"/>
      <c r="Q272" s="2"/>
      <c r="R272" s="2"/>
      <c r="S272" s="2"/>
      <c r="T272" s="2"/>
      <c r="U272" s="2"/>
    </row>
    <row r="273" spans="13:21" ht="23.25" customHeight="1" x14ac:dyDescent="0.25">
      <c r="M273" s="2"/>
      <c r="N273" s="2"/>
      <c r="O273" s="2"/>
      <c r="P273" s="2"/>
      <c r="Q273" s="2"/>
      <c r="R273" s="2"/>
      <c r="S273" s="2"/>
      <c r="T273" s="2"/>
      <c r="U273" s="2"/>
    </row>
    <row r="274" spans="13:21" ht="23.25" customHeight="1" x14ac:dyDescent="0.25">
      <c r="M274" s="2"/>
      <c r="N274" s="2"/>
      <c r="O274" s="2"/>
      <c r="P274" s="2"/>
      <c r="Q274" s="2"/>
      <c r="R274" s="2"/>
      <c r="S274" s="2"/>
      <c r="T274" s="2"/>
      <c r="U274" s="2"/>
    </row>
    <row r="275" spans="13:21" ht="23.25" customHeight="1" x14ac:dyDescent="0.25">
      <c r="M275" s="2"/>
      <c r="N275" s="2"/>
      <c r="O275" s="2"/>
      <c r="P275" s="2"/>
      <c r="Q275" s="2"/>
      <c r="R275" s="2"/>
      <c r="S275" s="2"/>
      <c r="T275" s="2"/>
      <c r="U275" s="2"/>
    </row>
    <row r="276" spans="13:21" ht="23.25" customHeight="1" x14ac:dyDescent="0.25">
      <c r="M276" s="2"/>
      <c r="N276" s="2"/>
      <c r="O276" s="2"/>
      <c r="P276" s="2"/>
      <c r="Q276" s="2"/>
      <c r="R276" s="2"/>
      <c r="S276" s="2"/>
      <c r="T276" s="2"/>
      <c r="U276" s="2"/>
    </row>
    <row r="277" spans="13:21" ht="23.25" customHeight="1" x14ac:dyDescent="0.25">
      <c r="M277" s="2"/>
      <c r="N277" s="2"/>
      <c r="O277" s="2"/>
      <c r="P277" s="2"/>
      <c r="Q277" s="2"/>
      <c r="R277" s="2"/>
      <c r="S277" s="2"/>
      <c r="T277" s="2"/>
      <c r="U277" s="2"/>
    </row>
    <row r="278" spans="13:21" ht="23.25" customHeight="1" x14ac:dyDescent="0.25">
      <c r="M278" s="2"/>
      <c r="N278" s="2"/>
      <c r="O278" s="2"/>
      <c r="P278" s="2"/>
      <c r="Q278" s="2"/>
      <c r="R278" s="2"/>
      <c r="S278" s="2"/>
      <c r="T278" s="2"/>
      <c r="U278" s="2"/>
    </row>
    <row r="279" spans="13:21" ht="23.25" customHeight="1" x14ac:dyDescent="0.25">
      <c r="M279" s="2"/>
      <c r="N279" s="2"/>
      <c r="O279" s="2"/>
      <c r="P279" s="2"/>
      <c r="Q279" s="2"/>
      <c r="R279" s="2"/>
      <c r="S279" s="2"/>
      <c r="T279" s="2"/>
      <c r="U279" s="2"/>
    </row>
    <row r="280" spans="13:21" ht="23.25" customHeight="1" x14ac:dyDescent="0.25">
      <c r="M280" s="2"/>
      <c r="N280" s="2"/>
      <c r="O280" s="2"/>
      <c r="P280" s="2"/>
      <c r="Q280" s="2"/>
      <c r="R280" s="2"/>
      <c r="S280" s="2"/>
      <c r="T280" s="2"/>
      <c r="U280" s="2"/>
    </row>
    <row r="281" spans="13:21" ht="23.25" customHeight="1" x14ac:dyDescent="0.25">
      <c r="M281" s="2"/>
      <c r="N281" s="2"/>
      <c r="O281" s="2"/>
      <c r="P281" s="2"/>
      <c r="Q281" s="2"/>
      <c r="R281" s="2"/>
      <c r="S281" s="2"/>
      <c r="T281" s="2"/>
      <c r="U281" s="2"/>
    </row>
    <row r="282" spans="13:21" ht="23.25" customHeight="1" x14ac:dyDescent="0.25">
      <c r="M282" s="2"/>
      <c r="N282" s="2"/>
      <c r="O282" s="2"/>
      <c r="P282" s="2"/>
      <c r="Q282" s="2"/>
      <c r="R282" s="2"/>
      <c r="S282" s="2"/>
      <c r="T282" s="2"/>
      <c r="U282" s="2"/>
    </row>
    <row r="283" spans="13:21" ht="23.25" customHeight="1" x14ac:dyDescent="0.25">
      <c r="M283" s="2"/>
      <c r="N283" s="2"/>
      <c r="O283" s="2"/>
      <c r="P283" s="2"/>
      <c r="Q283" s="2"/>
      <c r="R283" s="2"/>
      <c r="S283" s="2"/>
      <c r="T283" s="2"/>
      <c r="U283" s="2"/>
    </row>
    <row r="284" spans="13:21" ht="23.25" customHeight="1" x14ac:dyDescent="0.25">
      <c r="M284" s="2"/>
      <c r="N284" s="2"/>
      <c r="O284" s="2"/>
      <c r="P284" s="2"/>
      <c r="Q284" s="2"/>
      <c r="R284" s="2"/>
      <c r="S284" s="2"/>
      <c r="T284" s="2"/>
      <c r="U284" s="2"/>
    </row>
    <row r="285" spans="13:21" ht="23.25" customHeight="1" x14ac:dyDescent="0.25">
      <c r="M285" s="2"/>
      <c r="N285" s="2"/>
      <c r="O285" s="2"/>
      <c r="P285" s="2"/>
      <c r="Q285" s="2"/>
      <c r="R285" s="2"/>
      <c r="S285" s="2"/>
      <c r="T285" s="2"/>
      <c r="U285" s="2"/>
    </row>
    <row r="286" spans="13:21" ht="23.25" customHeight="1" x14ac:dyDescent="0.25">
      <c r="M286" s="2"/>
      <c r="N286" s="2"/>
      <c r="O286" s="2"/>
      <c r="P286" s="2"/>
      <c r="Q286" s="2"/>
      <c r="R286" s="2"/>
      <c r="S286" s="2"/>
      <c r="T286" s="2"/>
      <c r="U286" s="2"/>
    </row>
    <row r="287" spans="13:21" ht="23.25" customHeight="1" x14ac:dyDescent="0.25">
      <c r="M287" s="2"/>
      <c r="N287" s="2"/>
      <c r="O287" s="2"/>
      <c r="P287" s="2"/>
      <c r="Q287" s="2"/>
      <c r="R287" s="2"/>
      <c r="S287" s="2"/>
      <c r="T287" s="2"/>
      <c r="U287" s="2"/>
    </row>
    <row r="288" spans="13:21" ht="23.25" customHeight="1" x14ac:dyDescent="0.25">
      <c r="M288" s="2"/>
      <c r="N288" s="2"/>
      <c r="O288" s="2"/>
      <c r="P288" s="2"/>
      <c r="Q288" s="2"/>
      <c r="R288" s="2"/>
      <c r="S288" s="2"/>
      <c r="T288" s="2"/>
      <c r="U288" s="2"/>
    </row>
    <row r="289" spans="13:21" ht="23.25" customHeight="1" x14ac:dyDescent="0.25">
      <c r="M289" s="2"/>
      <c r="N289" s="2"/>
      <c r="O289" s="2"/>
      <c r="P289" s="2"/>
      <c r="Q289" s="2"/>
      <c r="R289" s="2"/>
      <c r="S289" s="2"/>
      <c r="T289" s="2"/>
      <c r="U289" s="2"/>
    </row>
    <row r="290" spans="13:21" ht="23.25" customHeight="1" x14ac:dyDescent="0.25">
      <c r="M290" s="2"/>
      <c r="N290" s="2"/>
      <c r="O290" s="2"/>
      <c r="P290" s="2"/>
      <c r="Q290" s="2"/>
      <c r="R290" s="2"/>
      <c r="S290" s="2"/>
      <c r="T290" s="2"/>
      <c r="U290" s="2"/>
    </row>
    <row r="291" spans="13:21" ht="23.25" customHeight="1" x14ac:dyDescent="0.25">
      <c r="M291" s="2"/>
      <c r="N291" s="2"/>
      <c r="O291" s="2"/>
      <c r="P291" s="2"/>
      <c r="Q291" s="2"/>
      <c r="R291" s="2"/>
      <c r="S291" s="2"/>
      <c r="T291" s="2"/>
      <c r="U291" s="2"/>
    </row>
    <row r="292" spans="13:21" ht="23.25" customHeight="1" x14ac:dyDescent="0.25">
      <c r="M292" s="2"/>
      <c r="N292" s="2"/>
      <c r="O292" s="2"/>
      <c r="P292" s="2"/>
      <c r="Q292" s="2"/>
      <c r="R292" s="2"/>
      <c r="S292" s="2"/>
      <c r="T292" s="2"/>
      <c r="U292" s="2"/>
    </row>
    <row r="293" spans="13:21" ht="23.25" customHeight="1" x14ac:dyDescent="0.25">
      <c r="M293" s="2"/>
      <c r="N293" s="2"/>
      <c r="O293" s="2"/>
      <c r="P293" s="2"/>
      <c r="Q293" s="2"/>
      <c r="R293" s="2"/>
      <c r="S293" s="2"/>
      <c r="T293" s="2"/>
      <c r="U293" s="2"/>
    </row>
    <row r="294" spans="13:21" ht="23.25" customHeight="1" x14ac:dyDescent="0.25">
      <c r="M294" s="2"/>
      <c r="N294" s="2"/>
      <c r="O294" s="2"/>
      <c r="P294" s="2"/>
      <c r="Q294" s="2"/>
      <c r="R294" s="2"/>
      <c r="S294" s="2"/>
      <c r="T294" s="2"/>
      <c r="U294" s="2"/>
    </row>
    <row r="295" spans="13:21" ht="23.25" customHeight="1" x14ac:dyDescent="0.25">
      <c r="M295" s="2"/>
      <c r="N295" s="2"/>
      <c r="O295" s="2"/>
      <c r="P295" s="2"/>
      <c r="Q295" s="2"/>
      <c r="R295" s="2"/>
      <c r="S295" s="2"/>
      <c r="T295" s="2"/>
      <c r="U295" s="2"/>
    </row>
    <row r="296" spans="13:21" ht="23.25" customHeight="1" x14ac:dyDescent="0.25">
      <c r="M296" s="2"/>
      <c r="N296" s="2"/>
      <c r="O296" s="2"/>
      <c r="P296" s="2"/>
      <c r="Q296" s="2"/>
      <c r="R296" s="2"/>
      <c r="S296" s="2"/>
      <c r="T296" s="2"/>
      <c r="U296" s="2"/>
    </row>
    <row r="297" spans="13:21" ht="23.25" customHeight="1" x14ac:dyDescent="0.25">
      <c r="M297" s="2"/>
      <c r="N297" s="2"/>
      <c r="O297" s="2"/>
      <c r="P297" s="2"/>
      <c r="Q297" s="2"/>
      <c r="R297" s="2"/>
      <c r="S297" s="2"/>
      <c r="T297" s="2"/>
      <c r="U297" s="2"/>
    </row>
    <row r="298" spans="13:21" ht="23.25" customHeight="1" x14ac:dyDescent="0.25">
      <c r="M298" s="2"/>
      <c r="N298" s="2"/>
      <c r="O298" s="2"/>
      <c r="P298" s="2"/>
      <c r="Q298" s="2"/>
      <c r="R298" s="2"/>
      <c r="S298" s="2"/>
      <c r="T298" s="2"/>
      <c r="U298" s="2"/>
    </row>
    <row r="299" spans="13:21" ht="23.25" customHeight="1" x14ac:dyDescent="0.25">
      <c r="M299" s="2"/>
      <c r="N299" s="2"/>
      <c r="O299" s="2"/>
      <c r="P299" s="2"/>
      <c r="Q299" s="2"/>
      <c r="R299" s="2"/>
      <c r="S299" s="2"/>
      <c r="T299" s="2"/>
      <c r="U299" s="2"/>
    </row>
    <row r="300" spans="13:21" ht="23.25" customHeight="1" x14ac:dyDescent="0.25">
      <c r="M300" s="2"/>
      <c r="N300" s="2"/>
      <c r="O300" s="2"/>
      <c r="P300" s="2"/>
      <c r="Q300" s="2"/>
      <c r="R300" s="2"/>
      <c r="S300" s="2"/>
      <c r="T300" s="2"/>
      <c r="U300" s="2"/>
    </row>
    <row r="301" spans="13:21" ht="23.25" customHeight="1" x14ac:dyDescent="0.25">
      <c r="M301" s="2"/>
      <c r="N301" s="2"/>
      <c r="O301" s="2"/>
      <c r="P301" s="2"/>
      <c r="Q301" s="2"/>
      <c r="R301" s="2"/>
      <c r="S301" s="2"/>
      <c r="T301" s="2"/>
      <c r="U301" s="2"/>
    </row>
    <row r="302" spans="13:21" ht="23.25" customHeight="1" x14ac:dyDescent="0.25">
      <c r="M302" s="2"/>
      <c r="N302" s="2"/>
      <c r="O302" s="2"/>
      <c r="P302" s="2"/>
      <c r="Q302" s="2"/>
      <c r="R302" s="2"/>
      <c r="S302" s="2"/>
      <c r="T302" s="2"/>
      <c r="U302" s="2"/>
    </row>
    <row r="303" spans="13:21" ht="23.25" customHeight="1" x14ac:dyDescent="0.25">
      <c r="M303" s="2"/>
      <c r="N303" s="2"/>
      <c r="O303" s="2"/>
      <c r="P303" s="2"/>
      <c r="Q303" s="2"/>
      <c r="R303" s="2"/>
      <c r="S303" s="2"/>
      <c r="T303" s="2"/>
      <c r="U303" s="2"/>
    </row>
    <row r="304" spans="13:21" ht="23.25" customHeight="1" x14ac:dyDescent="0.25">
      <c r="M304" s="2"/>
      <c r="N304" s="2"/>
      <c r="O304" s="2"/>
      <c r="P304" s="2"/>
      <c r="Q304" s="2"/>
      <c r="R304" s="2"/>
      <c r="S304" s="2"/>
      <c r="T304" s="2"/>
      <c r="U304" s="2"/>
    </row>
    <row r="305" spans="13:21" ht="23.25" customHeight="1" x14ac:dyDescent="0.25">
      <c r="M305" s="2"/>
      <c r="N305" s="2"/>
      <c r="O305" s="2"/>
      <c r="P305" s="2"/>
      <c r="Q305" s="2"/>
      <c r="R305" s="2"/>
      <c r="S305" s="2"/>
      <c r="T305" s="2"/>
      <c r="U305" s="2"/>
    </row>
    <row r="306" spans="13:21" ht="23.25" customHeight="1" x14ac:dyDescent="0.25">
      <c r="M306" s="2"/>
      <c r="N306" s="2"/>
      <c r="O306" s="2"/>
      <c r="P306" s="2"/>
      <c r="Q306" s="2"/>
      <c r="R306" s="2"/>
      <c r="S306" s="2"/>
      <c r="T306" s="2"/>
      <c r="U306" s="2"/>
    </row>
    <row r="307" spans="13:21" ht="23.25" customHeight="1" x14ac:dyDescent="0.25">
      <c r="M307" s="2"/>
      <c r="N307" s="2"/>
      <c r="O307" s="2"/>
      <c r="P307" s="2"/>
      <c r="Q307" s="2"/>
      <c r="R307" s="2"/>
      <c r="S307" s="2"/>
      <c r="T307" s="2"/>
      <c r="U307" s="2"/>
    </row>
    <row r="308" spans="13:21" ht="23.25" customHeight="1" x14ac:dyDescent="0.25">
      <c r="M308" s="2"/>
      <c r="N308" s="2"/>
      <c r="O308" s="2"/>
      <c r="P308" s="2"/>
      <c r="Q308" s="2"/>
      <c r="R308" s="2"/>
      <c r="S308" s="2"/>
      <c r="T308" s="2"/>
      <c r="U308" s="2"/>
    </row>
    <row r="309" spans="13:21" ht="23.25" customHeight="1" x14ac:dyDescent="0.25">
      <c r="M309" s="2"/>
      <c r="N309" s="2"/>
      <c r="O309" s="2"/>
      <c r="P309" s="2"/>
      <c r="Q309" s="2"/>
      <c r="R309" s="2"/>
      <c r="S309" s="2"/>
      <c r="T309" s="2"/>
      <c r="U309" s="2"/>
    </row>
    <row r="310" spans="13:21" ht="23.25" customHeight="1" x14ac:dyDescent="0.25">
      <c r="M310" s="2"/>
      <c r="N310" s="2"/>
      <c r="O310" s="2"/>
      <c r="P310" s="2"/>
      <c r="Q310" s="2"/>
      <c r="R310" s="2"/>
      <c r="S310" s="2"/>
      <c r="T310" s="2"/>
      <c r="U310" s="2"/>
    </row>
    <row r="311" spans="13:21" ht="23.25" customHeight="1" x14ac:dyDescent="0.25">
      <c r="M311" s="2"/>
      <c r="N311" s="2"/>
      <c r="O311" s="2"/>
      <c r="P311" s="2"/>
      <c r="Q311" s="2"/>
      <c r="R311" s="2"/>
      <c r="S311" s="2"/>
      <c r="T311" s="2"/>
      <c r="U311" s="2"/>
    </row>
    <row r="312" spans="13:21" ht="23.25" customHeight="1" x14ac:dyDescent="0.25">
      <c r="M312" s="2"/>
      <c r="N312" s="2"/>
      <c r="O312" s="2"/>
      <c r="P312" s="2"/>
      <c r="Q312" s="2"/>
      <c r="R312" s="2"/>
      <c r="S312" s="2"/>
      <c r="T312" s="2"/>
      <c r="U312" s="2"/>
    </row>
    <row r="313" spans="13:21" ht="23.25" customHeight="1" x14ac:dyDescent="0.25">
      <c r="M313" s="2"/>
      <c r="N313" s="2"/>
      <c r="O313" s="2"/>
      <c r="P313" s="2"/>
      <c r="Q313" s="2"/>
      <c r="R313" s="2"/>
      <c r="S313" s="2"/>
      <c r="T313" s="2"/>
      <c r="U313" s="2"/>
    </row>
    <row r="314" spans="13:21" ht="23.25" customHeight="1" x14ac:dyDescent="0.25">
      <c r="M314" s="2"/>
      <c r="N314" s="2"/>
      <c r="O314" s="2"/>
      <c r="P314" s="2"/>
      <c r="Q314" s="2"/>
      <c r="R314" s="2"/>
      <c r="S314" s="2"/>
      <c r="T314" s="2"/>
      <c r="U314" s="2"/>
    </row>
    <row r="315" spans="13:21" ht="23.25" customHeight="1" x14ac:dyDescent="0.25">
      <c r="M315" s="2"/>
      <c r="N315" s="2"/>
      <c r="O315" s="2"/>
      <c r="P315" s="2"/>
      <c r="Q315" s="2"/>
      <c r="R315" s="2"/>
      <c r="S315" s="2"/>
      <c r="T315" s="2"/>
      <c r="U315" s="2"/>
    </row>
    <row r="316" spans="13:21" ht="23.25" customHeight="1" x14ac:dyDescent="0.25">
      <c r="M316" s="2"/>
      <c r="N316" s="2"/>
      <c r="O316" s="2"/>
      <c r="P316" s="2"/>
      <c r="Q316" s="2"/>
      <c r="R316" s="2"/>
      <c r="S316" s="2"/>
      <c r="T316" s="2"/>
      <c r="U316" s="2"/>
    </row>
    <row r="317" spans="13:21" ht="23.25" customHeight="1" x14ac:dyDescent="0.25">
      <c r="M317" s="2"/>
      <c r="N317" s="2"/>
      <c r="O317" s="2"/>
      <c r="P317" s="2"/>
      <c r="Q317" s="2"/>
      <c r="R317" s="2"/>
      <c r="S317" s="2"/>
      <c r="T317" s="2"/>
      <c r="U317" s="2"/>
    </row>
    <row r="318" spans="13:21" ht="23.25" customHeight="1" x14ac:dyDescent="0.25">
      <c r="M318" s="2"/>
      <c r="N318" s="2"/>
      <c r="O318" s="2"/>
      <c r="P318" s="2"/>
      <c r="Q318" s="2"/>
      <c r="R318" s="2"/>
      <c r="S318" s="2"/>
      <c r="T318" s="2"/>
      <c r="U318" s="2"/>
    </row>
    <row r="319" spans="13:21" ht="23.25" customHeight="1" x14ac:dyDescent="0.25">
      <c r="M319" s="2"/>
      <c r="N319" s="2"/>
      <c r="O319" s="2"/>
      <c r="P319" s="2"/>
      <c r="Q319" s="2"/>
      <c r="R319" s="2"/>
      <c r="S319" s="2"/>
      <c r="T319" s="2"/>
      <c r="U319" s="2"/>
    </row>
    <row r="320" spans="13:21" ht="23.25" customHeight="1" x14ac:dyDescent="0.25">
      <c r="M320" s="2"/>
      <c r="N320" s="2"/>
      <c r="O320" s="2"/>
      <c r="P320" s="2"/>
      <c r="Q320" s="2"/>
      <c r="R320" s="2"/>
      <c r="S320" s="2"/>
      <c r="T320" s="2"/>
      <c r="U320" s="2"/>
    </row>
    <row r="321" spans="13:21" ht="23.25" customHeight="1" x14ac:dyDescent="0.25">
      <c r="M321" s="2"/>
      <c r="N321" s="2"/>
      <c r="O321" s="2"/>
      <c r="P321" s="2"/>
      <c r="Q321" s="2"/>
      <c r="R321" s="2"/>
      <c r="S321" s="2"/>
      <c r="T321" s="2"/>
      <c r="U321" s="2"/>
    </row>
    <row r="322" spans="13:21" ht="23.25" customHeight="1" x14ac:dyDescent="0.25">
      <c r="M322" s="2"/>
      <c r="N322" s="2"/>
      <c r="O322" s="2"/>
      <c r="P322" s="2"/>
      <c r="Q322" s="2"/>
      <c r="R322" s="2"/>
      <c r="S322" s="2"/>
      <c r="T322" s="2"/>
      <c r="U322" s="2"/>
    </row>
    <row r="323" spans="13:21" ht="23.25" customHeight="1" x14ac:dyDescent="0.25">
      <c r="M323" s="2"/>
      <c r="N323" s="2"/>
      <c r="O323" s="2"/>
      <c r="P323" s="2"/>
      <c r="Q323" s="2"/>
      <c r="R323" s="2"/>
      <c r="S323" s="2"/>
      <c r="T323" s="2"/>
      <c r="U323" s="2"/>
    </row>
    <row r="324" spans="13:21" ht="23.25" customHeight="1" x14ac:dyDescent="0.25">
      <c r="M324" s="2"/>
      <c r="N324" s="2"/>
      <c r="O324" s="2"/>
      <c r="P324" s="2"/>
      <c r="Q324" s="2"/>
      <c r="R324" s="2"/>
      <c r="S324" s="2"/>
      <c r="T324" s="2"/>
      <c r="U324" s="2"/>
    </row>
    <row r="325" spans="13:21" ht="23.25" customHeight="1" x14ac:dyDescent="0.25">
      <c r="M325" s="2"/>
      <c r="N325" s="2"/>
      <c r="O325" s="2"/>
      <c r="P325" s="2"/>
      <c r="Q325" s="2"/>
      <c r="R325" s="2"/>
      <c r="S325" s="2"/>
      <c r="T325" s="2"/>
      <c r="U325" s="2"/>
    </row>
    <row r="326" spans="13:21" ht="23.25" customHeight="1" x14ac:dyDescent="0.25">
      <c r="M326" s="2"/>
      <c r="N326" s="2"/>
      <c r="O326" s="2"/>
      <c r="P326" s="2"/>
      <c r="Q326" s="2"/>
      <c r="R326" s="2"/>
      <c r="S326" s="2"/>
      <c r="T326" s="2"/>
      <c r="U326" s="2"/>
    </row>
    <row r="327" spans="13:21" ht="23.25" customHeight="1" x14ac:dyDescent="0.25">
      <c r="M327" s="2"/>
      <c r="N327" s="2"/>
      <c r="O327" s="2"/>
      <c r="P327" s="2"/>
      <c r="Q327" s="2"/>
      <c r="R327" s="2"/>
      <c r="S327" s="2"/>
      <c r="T327" s="2"/>
      <c r="U327" s="2"/>
    </row>
    <row r="328" spans="13:21" ht="23.25" customHeight="1" x14ac:dyDescent="0.25">
      <c r="M328" s="2"/>
      <c r="N328" s="2"/>
      <c r="O328" s="2"/>
      <c r="P328" s="2"/>
      <c r="Q328" s="2"/>
      <c r="R328" s="2"/>
      <c r="S328" s="2"/>
      <c r="T328" s="2"/>
      <c r="U328" s="2"/>
    </row>
    <row r="329" spans="13:21" ht="23.25" customHeight="1" x14ac:dyDescent="0.25">
      <c r="M329" s="2"/>
      <c r="N329" s="2"/>
      <c r="O329" s="2"/>
      <c r="P329" s="2"/>
      <c r="Q329" s="2"/>
      <c r="R329" s="2"/>
      <c r="S329" s="2"/>
      <c r="T329" s="2"/>
      <c r="U329" s="2"/>
    </row>
    <row r="330" spans="13:21" ht="23.25" customHeight="1" x14ac:dyDescent="0.25">
      <c r="M330" s="2"/>
      <c r="N330" s="2"/>
      <c r="O330" s="2"/>
      <c r="P330" s="2"/>
      <c r="Q330" s="2"/>
      <c r="R330" s="2"/>
      <c r="S330" s="2"/>
      <c r="T330" s="2"/>
      <c r="U330" s="2"/>
    </row>
    <row r="331" spans="13:21" ht="23.25" customHeight="1" x14ac:dyDescent="0.25">
      <c r="M331" s="2"/>
      <c r="N331" s="2"/>
      <c r="O331" s="2"/>
      <c r="P331" s="2"/>
      <c r="Q331" s="2"/>
      <c r="R331" s="2"/>
      <c r="S331" s="2"/>
      <c r="T331" s="2"/>
      <c r="U331" s="2"/>
    </row>
    <row r="332" spans="13:21" ht="23.25" customHeight="1" x14ac:dyDescent="0.25">
      <c r="M332" s="2"/>
      <c r="N332" s="2"/>
      <c r="O332" s="2"/>
      <c r="P332" s="2"/>
      <c r="Q332" s="2"/>
      <c r="R332" s="2"/>
      <c r="S332" s="2"/>
      <c r="T332" s="2"/>
      <c r="U332" s="2"/>
    </row>
    <row r="333" spans="13:21" ht="23.25" customHeight="1" x14ac:dyDescent="0.25">
      <c r="M333" s="2"/>
      <c r="N333" s="2"/>
      <c r="O333" s="2"/>
      <c r="P333" s="2"/>
      <c r="Q333" s="2"/>
      <c r="R333" s="2"/>
      <c r="S333" s="2"/>
      <c r="T333" s="2"/>
      <c r="U333" s="2"/>
    </row>
    <row r="334" spans="13:21" ht="23.25" customHeight="1" x14ac:dyDescent="0.25">
      <c r="M334" s="2"/>
      <c r="N334" s="2"/>
      <c r="O334" s="2"/>
      <c r="P334" s="2"/>
      <c r="Q334" s="2"/>
      <c r="R334" s="2"/>
      <c r="S334" s="2"/>
      <c r="T334" s="2"/>
      <c r="U334" s="2"/>
    </row>
    <row r="335" spans="13:21" ht="23.25" customHeight="1" x14ac:dyDescent="0.25">
      <c r="M335" s="2"/>
      <c r="N335" s="2"/>
      <c r="O335" s="2"/>
      <c r="P335" s="2"/>
      <c r="Q335" s="2"/>
      <c r="R335" s="2"/>
      <c r="S335" s="2"/>
      <c r="T335" s="2"/>
      <c r="U335" s="2"/>
    </row>
    <row r="336" spans="13:21" ht="23.25" customHeight="1" x14ac:dyDescent="0.25">
      <c r="M336" s="2"/>
      <c r="N336" s="2"/>
      <c r="O336" s="2"/>
      <c r="P336" s="2"/>
      <c r="Q336" s="2"/>
      <c r="R336" s="2"/>
      <c r="S336" s="2"/>
      <c r="T336" s="2"/>
      <c r="U336" s="2"/>
    </row>
    <row r="337" spans="13:21" ht="23.25" customHeight="1" x14ac:dyDescent="0.25">
      <c r="M337" s="2"/>
      <c r="N337" s="2"/>
      <c r="O337" s="2"/>
      <c r="P337" s="2"/>
      <c r="Q337" s="2"/>
      <c r="R337" s="2"/>
      <c r="S337" s="2"/>
      <c r="T337" s="2"/>
      <c r="U337" s="2"/>
    </row>
    <row r="338" spans="13:21" ht="23.25" customHeight="1" x14ac:dyDescent="0.25">
      <c r="M338" s="2"/>
      <c r="N338" s="2"/>
      <c r="O338" s="2"/>
      <c r="P338" s="2"/>
      <c r="Q338" s="2"/>
      <c r="R338" s="2"/>
      <c r="S338" s="2"/>
      <c r="T338" s="2"/>
      <c r="U338" s="2"/>
    </row>
    <row r="339" spans="13:21" ht="23.25" customHeight="1" x14ac:dyDescent="0.25">
      <c r="M339" s="2"/>
      <c r="N339" s="2"/>
      <c r="O339" s="2"/>
      <c r="P339" s="2"/>
      <c r="Q339" s="2"/>
      <c r="R339" s="2"/>
      <c r="S339" s="2"/>
      <c r="T339" s="2"/>
      <c r="U339" s="2"/>
    </row>
    <row r="340" spans="13:21" ht="23.25" customHeight="1" x14ac:dyDescent="0.25">
      <c r="M340" s="2"/>
      <c r="N340" s="2"/>
      <c r="O340" s="2"/>
      <c r="P340" s="2"/>
      <c r="Q340" s="2"/>
      <c r="R340" s="2"/>
      <c r="S340" s="2"/>
      <c r="T340" s="2"/>
      <c r="U340" s="2"/>
    </row>
    <row r="341" spans="13:21" ht="23.25" customHeight="1" x14ac:dyDescent="0.25">
      <c r="M341" s="2"/>
      <c r="N341" s="2"/>
      <c r="O341" s="2"/>
      <c r="P341" s="2"/>
      <c r="Q341" s="2"/>
      <c r="R341" s="2"/>
      <c r="S341" s="2"/>
      <c r="T341" s="2"/>
      <c r="U341" s="2"/>
    </row>
    <row r="342" spans="13:21" ht="23.25" customHeight="1" x14ac:dyDescent="0.25">
      <c r="M342" s="2"/>
      <c r="N342" s="2"/>
      <c r="O342" s="2"/>
      <c r="P342" s="2"/>
      <c r="Q342" s="2"/>
      <c r="R342" s="2"/>
      <c r="S342" s="2"/>
      <c r="T342" s="2"/>
      <c r="U342" s="2"/>
    </row>
    <row r="343" spans="13:21" ht="23.25" customHeight="1" x14ac:dyDescent="0.25">
      <c r="M343" s="2"/>
      <c r="N343" s="2"/>
      <c r="O343" s="2"/>
      <c r="P343" s="2"/>
      <c r="Q343" s="2"/>
      <c r="R343" s="2"/>
      <c r="S343" s="2"/>
      <c r="T343" s="2"/>
      <c r="U343" s="2"/>
    </row>
    <row r="344" spans="13:21" ht="23.25" customHeight="1" x14ac:dyDescent="0.25">
      <c r="M344" s="2"/>
      <c r="N344" s="2"/>
      <c r="O344" s="2"/>
      <c r="P344" s="2"/>
      <c r="Q344" s="2"/>
      <c r="R344" s="2"/>
      <c r="S344" s="2"/>
      <c r="T344" s="2"/>
      <c r="U344" s="2"/>
    </row>
    <row r="345" spans="13:21" ht="23.25" customHeight="1" x14ac:dyDescent="0.25">
      <c r="M345" s="2"/>
      <c r="N345" s="2"/>
      <c r="O345" s="2"/>
      <c r="P345" s="2"/>
      <c r="Q345" s="2"/>
      <c r="R345" s="2"/>
      <c r="S345" s="2"/>
      <c r="T345" s="2"/>
      <c r="U345" s="2"/>
    </row>
    <row r="346" spans="13:21" ht="23.25" customHeight="1" x14ac:dyDescent="0.25">
      <c r="M346" s="2"/>
      <c r="N346" s="2"/>
      <c r="O346" s="2"/>
      <c r="P346" s="2"/>
      <c r="Q346" s="2"/>
      <c r="R346" s="2"/>
      <c r="S346" s="2"/>
      <c r="T346" s="2"/>
      <c r="U346" s="2"/>
    </row>
    <row r="347" spans="13:21" ht="23.25" customHeight="1" x14ac:dyDescent="0.25">
      <c r="M347" s="2"/>
      <c r="N347" s="2"/>
      <c r="O347" s="2"/>
      <c r="P347" s="2"/>
      <c r="Q347" s="2"/>
      <c r="R347" s="2"/>
      <c r="S347" s="2"/>
      <c r="T347" s="2"/>
      <c r="U347" s="2"/>
    </row>
    <row r="348" spans="13:21" ht="23.25" customHeight="1" x14ac:dyDescent="0.25">
      <c r="M348" s="2"/>
      <c r="N348" s="2"/>
      <c r="O348" s="2"/>
      <c r="P348" s="2"/>
      <c r="Q348" s="2"/>
      <c r="R348" s="2"/>
      <c r="S348" s="2"/>
      <c r="T348" s="2"/>
      <c r="U348" s="2"/>
    </row>
    <row r="349" spans="13:21" ht="23.25" customHeight="1" x14ac:dyDescent="0.25">
      <c r="M349" s="2"/>
      <c r="N349" s="2"/>
      <c r="O349" s="2"/>
      <c r="P349" s="2"/>
      <c r="Q349" s="2"/>
      <c r="R349" s="2"/>
      <c r="S349" s="2"/>
      <c r="T349" s="2"/>
      <c r="U349" s="2"/>
    </row>
    <row r="350" spans="13:21" ht="23.25" customHeight="1" x14ac:dyDescent="0.25">
      <c r="M350" s="2"/>
      <c r="N350" s="2"/>
      <c r="O350" s="2"/>
      <c r="P350" s="2"/>
      <c r="Q350" s="2"/>
      <c r="R350" s="2"/>
      <c r="S350" s="2"/>
      <c r="T350" s="2"/>
      <c r="U350" s="2"/>
    </row>
    <row r="351" spans="13:21" ht="23.25" customHeight="1" x14ac:dyDescent="0.25">
      <c r="M351" s="2"/>
      <c r="N351" s="2"/>
      <c r="O351" s="2"/>
      <c r="P351" s="2"/>
      <c r="Q351" s="2"/>
      <c r="R351" s="2"/>
      <c r="S351" s="2"/>
      <c r="T351" s="2"/>
      <c r="U351" s="2"/>
    </row>
    <row r="352" spans="13:21" ht="23.25" customHeight="1" x14ac:dyDescent="0.25">
      <c r="M352" s="2"/>
      <c r="N352" s="2"/>
      <c r="O352" s="2"/>
      <c r="P352" s="2"/>
      <c r="Q352" s="2"/>
      <c r="R352" s="2"/>
      <c r="S352" s="2"/>
      <c r="T352" s="2"/>
      <c r="U352" s="2"/>
    </row>
    <row r="353" spans="13:21" ht="23.25" customHeight="1" x14ac:dyDescent="0.25">
      <c r="M353" s="2"/>
      <c r="N353" s="2"/>
      <c r="O353" s="2"/>
      <c r="P353" s="2"/>
      <c r="Q353" s="2"/>
      <c r="R353" s="2"/>
      <c r="S353" s="2"/>
      <c r="T353" s="2"/>
      <c r="U353" s="2"/>
    </row>
    <row r="354" spans="13:21" ht="23.25" customHeight="1" x14ac:dyDescent="0.25">
      <c r="M354" s="2"/>
      <c r="N354" s="2"/>
      <c r="O354" s="2"/>
      <c r="P354" s="2"/>
      <c r="Q354" s="2"/>
      <c r="R354" s="2"/>
      <c r="S354" s="2"/>
      <c r="T354" s="2"/>
      <c r="U354" s="2"/>
    </row>
    <row r="355" spans="13:21" ht="23.25" customHeight="1" x14ac:dyDescent="0.25">
      <c r="M355" s="2"/>
      <c r="N355" s="2"/>
      <c r="O355" s="2"/>
      <c r="P355" s="2"/>
      <c r="Q355" s="2"/>
      <c r="R355" s="2"/>
      <c r="S355" s="2"/>
      <c r="T355" s="2"/>
      <c r="U355" s="2"/>
    </row>
    <row r="356" spans="13:21" ht="23.25" customHeight="1" x14ac:dyDescent="0.25">
      <c r="M356" s="2"/>
      <c r="N356" s="2"/>
      <c r="O356" s="2"/>
      <c r="P356" s="2"/>
      <c r="Q356" s="2"/>
      <c r="R356" s="2"/>
      <c r="S356" s="2"/>
      <c r="T356" s="2"/>
      <c r="U356" s="2"/>
    </row>
    <row r="357" spans="13:21" ht="23.25" customHeight="1" x14ac:dyDescent="0.25">
      <c r="M357" s="2"/>
      <c r="N357" s="2"/>
      <c r="O357" s="2"/>
      <c r="P357" s="2"/>
      <c r="Q357" s="2"/>
      <c r="R357" s="2"/>
      <c r="S357" s="2"/>
      <c r="T357" s="2"/>
      <c r="U357" s="2"/>
    </row>
    <row r="358" spans="13:21" ht="23.25" customHeight="1" x14ac:dyDescent="0.25">
      <c r="M358" s="2"/>
      <c r="N358" s="2"/>
      <c r="O358" s="2"/>
      <c r="P358" s="2"/>
      <c r="Q358" s="2"/>
      <c r="R358" s="2"/>
      <c r="S358" s="2"/>
      <c r="T358" s="2"/>
      <c r="U358" s="2"/>
    </row>
    <row r="359" spans="13:21" ht="23.25" customHeight="1" x14ac:dyDescent="0.25">
      <c r="M359" s="2"/>
      <c r="N359" s="2"/>
      <c r="O359" s="2"/>
      <c r="P359" s="2"/>
      <c r="Q359" s="2"/>
      <c r="R359" s="2"/>
      <c r="S359" s="2"/>
      <c r="T359" s="2"/>
      <c r="U359" s="2"/>
    </row>
    <row r="360" spans="13:21" ht="23.25" customHeight="1" x14ac:dyDescent="0.25">
      <c r="M360" s="2"/>
      <c r="N360" s="2"/>
      <c r="O360" s="2"/>
      <c r="P360" s="2"/>
      <c r="Q360" s="2"/>
      <c r="R360" s="2"/>
      <c r="S360" s="2"/>
      <c r="T360" s="2"/>
      <c r="U360" s="2"/>
    </row>
    <row r="361" spans="13:21" ht="23.25" customHeight="1" x14ac:dyDescent="0.25">
      <c r="M361" s="2"/>
      <c r="N361" s="2"/>
      <c r="O361" s="2"/>
      <c r="P361" s="2"/>
      <c r="Q361" s="2"/>
      <c r="R361" s="2"/>
      <c r="S361" s="2"/>
      <c r="T361" s="2"/>
      <c r="U361" s="2"/>
    </row>
    <row r="362" spans="13:21" ht="23.25" customHeight="1" x14ac:dyDescent="0.25">
      <c r="M362" s="2"/>
      <c r="N362" s="2"/>
      <c r="O362" s="2"/>
      <c r="P362" s="2"/>
      <c r="Q362" s="2"/>
      <c r="R362" s="2"/>
      <c r="S362" s="2"/>
      <c r="T362" s="2"/>
      <c r="U362" s="2"/>
    </row>
    <row r="363" spans="13:21" ht="23.25" customHeight="1" x14ac:dyDescent="0.25">
      <c r="M363" s="2"/>
      <c r="N363" s="2"/>
      <c r="O363" s="2"/>
      <c r="P363" s="2"/>
      <c r="Q363" s="2"/>
      <c r="R363" s="2"/>
      <c r="S363" s="2"/>
      <c r="T363" s="2"/>
      <c r="U363" s="2"/>
    </row>
    <row r="364" spans="13:21" ht="23.25" customHeight="1" x14ac:dyDescent="0.25">
      <c r="M364" s="2"/>
      <c r="N364" s="2"/>
      <c r="O364" s="2"/>
      <c r="P364" s="2"/>
      <c r="Q364" s="2"/>
      <c r="R364" s="2"/>
      <c r="S364" s="2"/>
      <c r="T364" s="2"/>
      <c r="U364" s="2"/>
    </row>
    <row r="365" spans="13:21" ht="23.25" customHeight="1" x14ac:dyDescent="0.25">
      <c r="M365" s="2"/>
      <c r="N365" s="2"/>
      <c r="O365" s="2"/>
      <c r="P365" s="2"/>
      <c r="Q365" s="2"/>
      <c r="R365" s="2"/>
      <c r="S365" s="2"/>
      <c r="T365" s="2"/>
      <c r="U365" s="2"/>
    </row>
    <row r="366" spans="13:21" ht="23.25" customHeight="1" x14ac:dyDescent="0.25">
      <c r="M366" s="2"/>
      <c r="N366" s="2"/>
      <c r="O366" s="2"/>
      <c r="P366" s="2"/>
      <c r="Q366" s="2"/>
      <c r="R366" s="2"/>
      <c r="S366" s="2"/>
      <c r="T366" s="2"/>
      <c r="U366" s="2"/>
    </row>
    <row r="367" spans="13:21" ht="23.25" customHeight="1" x14ac:dyDescent="0.25">
      <c r="M367" s="2"/>
      <c r="N367" s="2"/>
      <c r="O367" s="2"/>
      <c r="P367" s="2"/>
      <c r="Q367" s="2"/>
      <c r="R367" s="2"/>
      <c r="S367" s="2"/>
      <c r="T367" s="2"/>
      <c r="U367" s="2"/>
    </row>
    <row r="368" spans="13:21" ht="23.25" customHeight="1" x14ac:dyDescent="0.25">
      <c r="M368" s="2"/>
      <c r="N368" s="2"/>
      <c r="O368" s="2"/>
      <c r="P368" s="2"/>
      <c r="Q368" s="2"/>
      <c r="R368" s="2"/>
      <c r="S368" s="2"/>
      <c r="T368" s="2"/>
      <c r="U368" s="2"/>
    </row>
    <row r="369" spans="13:21" ht="23.25" customHeight="1" x14ac:dyDescent="0.25">
      <c r="M369" s="2"/>
      <c r="N369" s="2"/>
      <c r="O369" s="2"/>
      <c r="P369" s="2"/>
      <c r="Q369" s="2"/>
      <c r="R369" s="2"/>
      <c r="S369" s="2"/>
      <c r="T369" s="2"/>
      <c r="U369" s="2"/>
    </row>
    <row r="370" spans="13:21" ht="23.25" customHeight="1" x14ac:dyDescent="0.25">
      <c r="M370" s="2"/>
      <c r="N370" s="2"/>
      <c r="O370" s="2"/>
      <c r="P370" s="2"/>
      <c r="Q370" s="2"/>
      <c r="R370" s="2"/>
      <c r="S370" s="2"/>
      <c r="T370" s="2"/>
      <c r="U370" s="2"/>
    </row>
  </sheetData>
  <sheetProtection formatCells="0" selectLockedCells="1" selectUnlockedCells="1"/>
  <customSheetViews>
    <customSheetView guid="{029586C0-2B28-455F-882C-73090E9A5DC5}" scale="50" showPageBreaks="1" showRuler="0">
      <selection activeCell="H3" sqref="H3"/>
      <colBreaks count="28" manualBreakCount="28">
        <brk id="8" max="1048575" man="1"/>
        <brk id="9" max="1048575" man="1"/>
        <brk id="13" max="30" man="1"/>
        <brk id="14" max="1048575" man="1"/>
        <brk id="17" max="1048575" man="1"/>
        <brk id="26" max="1048575" man="1"/>
        <brk id="35" max="1048575" man="1"/>
        <brk id="43" max="27" man="1"/>
        <brk id="52" max="1048575" man="1"/>
        <brk id="61" max="1048575" man="1"/>
        <brk id="69" max="27" man="1"/>
        <brk id="78" max="1048575" man="1"/>
        <brk id="87" max="1048575" man="1"/>
        <brk id="95" max="1048575" man="1"/>
        <brk id="104" max="1048575" man="1"/>
        <brk id="113" max="1048575" man="1"/>
        <brk id="121" max="27" man="1"/>
        <brk id="130" max="1048575" man="1"/>
        <brk id="139" max="1048575" man="1"/>
        <brk id="147" max="27" man="1"/>
        <brk id="156" max="1048575" man="1"/>
        <brk id="165" max="1048575" man="1"/>
        <brk id="173" max="27" man="1"/>
        <brk id="182" max="1048575" man="1"/>
        <brk id="191" max="1048575" man="1"/>
        <brk id="199" max="27" man="1"/>
        <brk id="225" max="27" man="1"/>
        <brk id="251" max="27" man="1"/>
      </colBreaks>
      <pageMargins left="0" right="0.84" top="0.74803149606299213" bottom="0.74803149606299213" header="0.31496062992125984" footer="0.31496062992125984"/>
      <pageSetup paperSize="9" scale="35" orientation="landscape" r:id="rId1"/>
      <headerFooter alignWithMargins="0"/>
    </customSheetView>
    <customSheetView guid="{65D7BC86-3860-4377-9DF6-87562BC6D249}" scale="50">
      <selection activeCell="I1" sqref="I1"/>
      <colBreaks count="14" manualBreakCount="14">
        <brk id="11" max="1048575" man="1"/>
        <brk id="20" max="1048575" man="1"/>
        <brk id="28" min="1" max="28" man="1"/>
        <brk id="37" max="1048575" man="1"/>
        <brk id="46" max="1048575" man="1"/>
        <brk id="54" min="1" max="28" man="1"/>
        <brk id="63" max="1048575" man="1"/>
        <brk id="72" max="1048575" man="1"/>
        <brk id="80" min="1" max="28" man="1"/>
        <brk id="89" max="1048575" man="1"/>
        <brk id="98" max="1048575" man="1"/>
        <brk id="106" min="1" max="28" man="1"/>
        <brk id="132" min="1" max="28" man="1"/>
        <brk id="158" min="1" max="28" man="1"/>
      </colBreaks>
      <pageMargins left="0" right="0.84" top="0.74803149606299213" bottom="0.74803149606299213" header="0.31496062992125984" footer="0.31496062992125984"/>
      <pageSetup paperSize="9" scale="35" orientation="landscape" horizontalDpi="4294967293" r:id="rId2"/>
    </customSheetView>
  </customSheetViews>
  <phoneticPr fontId="1" type="noConversion"/>
  <hyperlinks>
    <hyperlink ref="J28" r:id="rId3" display="leyjp@aliceads.fr"/>
    <hyperlink ref="J9" r:id="rId4"/>
    <hyperlink ref="J3" r:id="rId5" display="nounou.mireille@gmail.com"/>
    <hyperlink ref="J30" r:id="rId6" display="deltafroid21@wanadoo.fr"/>
    <hyperlink ref="J5" r:id="rId7"/>
    <hyperlink ref="J35" r:id="rId8"/>
    <hyperlink ref="J14" r:id="rId9"/>
    <hyperlink ref="J7" r:id="rId10" display="bernard-ebaty@orange .fr"/>
    <hyperlink ref="J25" r:id="rId11"/>
    <hyperlink ref="J11" r:id="rId12"/>
    <hyperlink ref="J26" r:id="rId13"/>
    <hyperlink ref="J51" r:id="rId14"/>
    <hyperlink ref="J52" r:id="rId15"/>
    <hyperlink ref="J13" r:id="rId16" display="nanoudel@wanadoo.fr"/>
    <hyperlink ref="J48" r:id="rId17"/>
    <hyperlink ref="J76" r:id="rId18" display="leyjp@aliceads.fr"/>
    <hyperlink ref="J65" r:id="rId19" display="choquartj@free.fr"/>
    <hyperlink ref="J62" r:id="rId20" display="nounou.mireille@gmail.com"/>
    <hyperlink ref="J77" r:id="rId21" display="deltafroid21@wanadoo.fr"/>
    <hyperlink ref="J63" r:id="rId22" display="le.crocodile@wanadoo.fr"/>
    <hyperlink ref="J80" r:id="rId23" display="eurl.christophe.moingeon@wanadoo.fr"/>
    <hyperlink ref="J67" r:id="rId24" display="mariefrance.jeanchristophe@sfr.fr"/>
    <hyperlink ref="J64" r:id="rId25" display="bernard-ebaty@orange .fr"/>
    <hyperlink ref="J74" r:id="rId26" display="ct.hemonnot@orange.fr"/>
    <hyperlink ref="J73" r:id="rId27" display="nadine.haberthur@free.fr"/>
    <hyperlink ref="J66" r:id="rId28" display="mathieu.crus@peugeot- beaune.fr"/>
    <hyperlink ref="J22" r:id="rId29"/>
    <hyperlink ref="J94" r:id="rId30" display="leyjp@aliceads.fr"/>
    <hyperlink ref="J83" r:id="rId31" display="choquartj@free.fr"/>
    <hyperlink ref="J95" r:id="rId32" display="deltafroid21@wanadoo.fr"/>
    <hyperlink ref="J98" r:id="rId33" display="mariefrance.jeanchristophe@sfr.fr"/>
    <hyperlink ref="J85" r:id="rId34" display="bernard-ebaty@orange .fr"/>
    <hyperlink ref="J92" r:id="rId35" display="nadine.haberthur@free.fr"/>
    <hyperlink ref="J91" r:id="rId36" display="nadine.haberthur@free.fr"/>
    <hyperlink ref="J15" r:id="rId37"/>
    <hyperlink ref="J16" r:id="rId38"/>
    <hyperlink ref="J23" r:id="rId39"/>
    <hyperlink ref="J49" r:id="rId40"/>
    <hyperlink ref="J50" r:id="rId41"/>
    <hyperlink ref="J31" r:id="rId42" display="deltafroid21@wanadoo.fr"/>
    <hyperlink ref="J36" r:id="rId43"/>
    <hyperlink ref="J12" r:id="rId44"/>
    <hyperlink ref="J10" r:id="rId45"/>
    <hyperlink ref="J8" r:id="rId46" display="bernard-ebaty@orange .fr"/>
    <hyperlink ref="J6" r:id="rId47"/>
    <hyperlink ref="J4" r:id="rId48" display="nounou.mireille@gmail.com"/>
    <hyperlink ref="J24" r:id="rId49"/>
  </hyperlinks>
  <pageMargins left="0.39370078740157483" right="0.39370078740157483" top="0.39370078740157483" bottom="0.39370078740157483" header="0.31496062992125984" footer="0.31496062992125984"/>
  <pageSetup paperSize="9" scale="35" orientation="landscape" r:id="rId50"/>
  <headerFooter alignWithMargins="0"/>
  <colBreaks count="19" manualBreakCount="19">
    <brk id="17" max="1048575" man="1"/>
    <brk id="25" max="27" man="1"/>
    <brk id="34" max="1048575" man="1"/>
    <brk id="43" max="1048575" man="1"/>
    <brk id="51" max="1048575" man="1"/>
    <brk id="60" max="1048575" man="1"/>
    <brk id="69" max="1048575" man="1"/>
    <brk id="77" max="27" man="1"/>
    <brk id="86" max="1048575" man="1"/>
    <brk id="95" max="1048575" man="1"/>
    <brk id="103" max="27" man="1"/>
    <brk id="112" max="1048575" man="1"/>
    <brk id="121" max="1048575" man="1"/>
    <brk id="129" max="27" man="1"/>
    <brk id="138" max="1048575" man="1"/>
    <brk id="147" max="1048575" man="1"/>
    <brk id="155" max="27" man="1"/>
    <brk id="181" max="27" man="1"/>
    <brk id="207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opLeftCell="A4" workbookViewId="0">
      <selection activeCell="A5" sqref="A5"/>
    </sheetView>
  </sheetViews>
  <sheetFormatPr baseColWidth="10" defaultRowHeight="15" x14ac:dyDescent="0.25"/>
  <cols>
    <col min="1" max="1" width="21.28515625" style="22" bestFit="1" customWidth="1"/>
    <col min="2" max="2" width="16" style="22" bestFit="1" customWidth="1"/>
    <col min="3" max="3" width="13.85546875" style="23" bestFit="1" customWidth="1"/>
    <col min="4" max="4" width="10.7109375" style="22" bestFit="1" customWidth="1"/>
    <col min="5" max="5" width="21.7109375" style="22" bestFit="1" customWidth="1"/>
    <col min="6" max="8" width="21.7109375" style="22" customWidth="1"/>
    <col min="9" max="11" width="11.42578125" style="22"/>
    <col min="12" max="12" width="16.42578125" style="22" bestFit="1" customWidth="1"/>
    <col min="13" max="16384" width="11.42578125" style="22"/>
  </cols>
  <sheetData>
    <row r="1" spans="1:45" s="3" customFormat="1" ht="23.25" customHeight="1" x14ac:dyDescent="0.25">
      <c r="A1" s="22"/>
      <c r="B1" s="22"/>
      <c r="C1" s="118" t="s">
        <v>217</v>
      </c>
      <c r="D1" s="118"/>
      <c r="E1" s="118"/>
      <c r="F1" s="118"/>
      <c r="G1" s="118"/>
      <c r="H1" s="118"/>
      <c r="I1" s="118"/>
      <c r="J1" s="118"/>
      <c r="K1" s="22"/>
      <c r="L1" s="22"/>
      <c r="M1" s="21"/>
      <c r="N1" s="18"/>
      <c r="P1" s="19"/>
      <c r="Q1" s="19"/>
      <c r="R1" s="19"/>
      <c r="S1" s="19"/>
      <c r="T1" s="19"/>
      <c r="U1" s="19"/>
      <c r="V1" s="19"/>
      <c r="W1" s="19"/>
      <c r="X1" s="1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s="1" customFormat="1" ht="23.25" customHeight="1" x14ac:dyDescent="0.25">
      <c r="A2" s="42">
        <f ca="1">TODAY()</f>
        <v>44205</v>
      </c>
      <c r="B2" s="22"/>
      <c r="C2" s="22"/>
      <c r="D2" s="22"/>
      <c r="E2" s="22"/>
      <c r="F2" s="22"/>
      <c r="G2" s="22"/>
      <c r="H2" s="22"/>
      <c r="I2" s="119" t="s">
        <v>218</v>
      </c>
      <c r="J2" s="119"/>
      <c r="K2" s="22"/>
      <c r="L2" s="22"/>
      <c r="M2" s="2"/>
      <c r="N2" s="2"/>
      <c r="O2" s="2"/>
      <c r="P2" s="2"/>
    </row>
    <row r="3" spans="1:45" x14ac:dyDescent="0.25">
      <c r="B3" s="43" t="s">
        <v>219</v>
      </c>
      <c r="C3" s="43" t="s">
        <v>220</v>
      </c>
      <c r="D3" s="43" t="s">
        <v>221</v>
      </c>
      <c r="E3" s="43" t="s">
        <v>222</v>
      </c>
      <c r="F3" s="43" t="s">
        <v>268</v>
      </c>
      <c r="G3" s="43"/>
      <c r="H3" s="43"/>
      <c r="I3" s="44" t="s">
        <v>223</v>
      </c>
      <c r="J3" s="45"/>
      <c r="K3" s="43" t="s">
        <v>224</v>
      </c>
      <c r="L3" s="46"/>
    </row>
    <row r="4" spans="1:45" x14ac:dyDescent="0.25">
      <c r="B4" s="43"/>
      <c r="C4" s="43"/>
      <c r="D4" s="43"/>
      <c r="E4" s="43"/>
      <c r="F4" s="43"/>
      <c r="G4" s="43"/>
      <c r="H4" s="43"/>
      <c r="I4" s="47" t="s">
        <v>225</v>
      </c>
      <c r="J4" s="48">
        <f t="shared" ref="J4:J5" si="0">IF(I4&lt;&gt;"",ROW(),"")</f>
        <v>4</v>
      </c>
      <c r="K4" s="47" t="s">
        <v>226</v>
      </c>
      <c r="L4" s="48">
        <f t="shared" ref="L4:L5" si="1">IF(K4&lt;&gt;"",ROW(),"")</f>
        <v>4</v>
      </c>
    </row>
    <row r="5" spans="1:45" x14ac:dyDescent="0.25">
      <c r="B5" s="22" t="str">
        <f>'2020'!B3</f>
        <v>Alain</v>
      </c>
      <c r="C5" s="22" t="str">
        <f>'2020'!A3</f>
        <v>Begin</v>
      </c>
      <c r="D5" s="23">
        <f>'2020'!$C3</f>
        <v>18497</v>
      </c>
      <c r="E5" s="46" t="str">
        <f t="shared" ref="E5:E9" ca="1" si="2">IF(DATEDIF(D5,TODAY(),"Y")=0," ",(DATEDIF(D5,TODAY(),"Y")&amp;IF(DATEDIF(D5,TODAY(),"Y")&gt;1," ans "," an, ")))&amp;IF(DATEDIF(D5,TODAY(),"YM")=0,"",DATEDIF(D5,TODAY(),"YM")&amp;" mois ")&amp;IF(DATEDIF(D5,TODAY(),"MD")=0," ",(DATEDIF(D5,TODAY(),"MD")&amp;IF(DATEDIF(D5,TODAY(),"MD")&gt;1," jours "," jour")))</f>
        <v xml:space="preserve">70 ans 4 mois 18 jours </v>
      </c>
      <c r="F5" s="48" t="str">
        <f>IF(TEXT(D5, "aaaa")&gt;"1900","1","")</f>
        <v>1</v>
      </c>
      <c r="G5" s="47" t="str">
        <f ca="1">IF(TEXT(D5,"mm")=TEXT(TODAY(),"mm"),"1","")</f>
        <v/>
      </c>
      <c r="H5" s="47">
        <f ca="1">COUNTIF(F5:G5,1)</f>
        <v>1</v>
      </c>
      <c r="I5" s="47" t="str">
        <f ca="1">IF(TEXT(D5, "mmjj")=TEXT(TODAY(),"mmjj"),B5,"")</f>
        <v/>
      </c>
      <c r="J5" s="48" t="str">
        <f t="shared" ca="1" si="0"/>
        <v/>
      </c>
      <c r="K5" s="47" t="str">
        <f ca="1">IF(H5=2,B5,"")</f>
        <v/>
      </c>
      <c r="L5" s="48" t="str">
        <f t="shared" ca="1" si="1"/>
        <v/>
      </c>
    </row>
    <row r="6" spans="1:45" x14ac:dyDescent="0.25">
      <c r="B6" s="22" t="str">
        <f>'2020'!B4</f>
        <v>Mireille</v>
      </c>
      <c r="C6" s="22" t="str">
        <f>'2020'!A4</f>
        <v>Borron</v>
      </c>
      <c r="D6" s="23">
        <f>'2020'!$C4</f>
        <v>19914</v>
      </c>
      <c r="E6" s="46" t="str">
        <f t="shared" ca="1" si="2"/>
        <v xml:space="preserve">66 ans 6 mois  </v>
      </c>
      <c r="F6" s="48" t="str">
        <f t="shared" ref="F6:F22" si="3">IF(TEXT(D6, "aaaa")&gt;"1900","1","")</f>
        <v>1</v>
      </c>
      <c r="G6" s="47" t="str">
        <f t="shared" ref="G6:G54" ca="1" si="4">IF(TEXT(D6,"mm")=TEXT(TODAY(),"mm"),"1","")</f>
        <v/>
      </c>
      <c r="H6" s="47">
        <f t="shared" ref="H6:H54" ca="1" si="5">COUNTIF(F6:G6,1)</f>
        <v>1</v>
      </c>
      <c r="I6" s="47" t="str">
        <f t="shared" ref="I6:I9" ca="1" si="6">IF(TEXT(D6, "mmjj")=TEXT(TODAY(),"mmjj"),B6,"")</f>
        <v/>
      </c>
      <c r="J6" s="48" t="str">
        <f t="shared" ref="J6:J9" ca="1" si="7">IF(I6&lt;&gt;"",ROW(),"")</f>
        <v/>
      </c>
      <c r="K6" s="47" t="str">
        <f t="shared" ref="K6:K55" ca="1" si="8">IF(H6=2,B6,"")</f>
        <v/>
      </c>
      <c r="L6" s="48" t="str">
        <f t="shared" ref="L6:L9" ca="1" si="9">IF(K6&lt;&gt;"",ROW(),"")</f>
        <v/>
      </c>
    </row>
    <row r="7" spans="1:45" x14ac:dyDescent="0.25">
      <c r="B7" s="22" t="str">
        <f>'2020'!B5</f>
        <v>Paul</v>
      </c>
      <c r="C7" s="22" t="str">
        <f>'2020'!A5</f>
        <v>Blin</v>
      </c>
      <c r="D7" s="23">
        <f>'2020'!$C5</f>
        <v>18439</v>
      </c>
      <c r="E7" s="46" t="str">
        <f t="shared" ca="1" si="2"/>
        <v xml:space="preserve">70 ans 6 mois 15 jours </v>
      </c>
      <c r="F7" s="48" t="str">
        <f t="shared" si="3"/>
        <v>1</v>
      </c>
      <c r="G7" s="47" t="str">
        <f t="shared" ca="1" si="4"/>
        <v/>
      </c>
      <c r="H7" s="47">
        <f t="shared" ca="1" si="5"/>
        <v>1</v>
      </c>
      <c r="I7" s="47" t="str">
        <f t="shared" ca="1" si="6"/>
        <v/>
      </c>
      <c r="J7" s="48" t="str">
        <f t="shared" ca="1" si="7"/>
        <v/>
      </c>
      <c r="K7" s="47" t="str">
        <f t="shared" ca="1" si="8"/>
        <v/>
      </c>
      <c r="L7" s="48" t="str">
        <f t="shared" ca="1" si="9"/>
        <v/>
      </c>
    </row>
    <row r="8" spans="1:45" x14ac:dyDescent="0.25">
      <c r="B8" s="22" t="str">
        <f>'2020'!B6</f>
        <v>Michelle</v>
      </c>
      <c r="C8" s="22" t="str">
        <f>'2020'!A6</f>
        <v>Blin</v>
      </c>
      <c r="D8" s="23">
        <f>'2020'!$C6</f>
        <v>20127</v>
      </c>
      <c r="E8" s="46" t="str">
        <f t="shared" ca="1" si="2"/>
        <v xml:space="preserve">65 ans 11 mois 2 jours </v>
      </c>
      <c r="F8" s="48" t="str">
        <f t="shared" si="3"/>
        <v>1</v>
      </c>
      <c r="G8" s="47" t="str">
        <f t="shared" ca="1" si="4"/>
        <v/>
      </c>
      <c r="H8" s="47">
        <f t="shared" ca="1" si="5"/>
        <v>1</v>
      </c>
      <c r="I8" s="47" t="str">
        <f t="shared" ca="1" si="6"/>
        <v/>
      </c>
      <c r="J8" s="48" t="str">
        <f t="shared" ca="1" si="7"/>
        <v/>
      </c>
      <c r="K8" s="47" t="str">
        <f t="shared" ca="1" si="8"/>
        <v/>
      </c>
      <c r="L8" s="48" t="str">
        <f t="shared" ca="1" si="9"/>
        <v/>
      </c>
    </row>
    <row r="9" spans="1:45" x14ac:dyDescent="0.25">
      <c r="B9" s="22" t="str">
        <f>'2020'!B7</f>
        <v>Bernard</v>
      </c>
      <c r="C9" s="22" t="str">
        <f>'2020'!A7</f>
        <v>Bulliot</v>
      </c>
      <c r="D9" s="23">
        <f>'2020'!$C7</f>
        <v>18115</v>
      </c>
      <c r="E9" s="46" t="str">
        <f t="shared" ca="1" si="2"/>
        <v xml:space="preserve">71 ans 5 mois 4 jours </v>
      </c>
      <c r="F9" s="48" t="str">
        <f t="shared" si="3"/>
        <v>1</v>
      </c>
      <c r="G9" s="47" t="str">
        <f t="shared" ca="1" si="4"/>
        <v/>
      </c>
      <c r="H9" s="47">
        <f t="shared" ca="1" si="5"/>
        <v>1</v>
      </c>
      <c r="I9" s="47" t="str">
        <f t="shared" ca="1" si="6"/>
        <v/>
      </c>
      <c r="J9" s="48" t="str">
        <f t="shared" ca="1" si="7"/>
        <v/>
      </c>
      <c r="K9" s="47" t="str">
        <f t="shared" ca="1" si="8"/>
        <v/>
      </c>
      <c r="L9" s="48" t="str">
        <f t="shared" ca="1" si="9"/>
        <v/>
      </c>
    </row>
    <row r="10" spans="1:45" x14ac:dyDescent="0.25">
      <c r="B10" s="22" t="str">
        <f>'2020'!B8</f>
        <v>Danielle</v>
      </c>
      <c r="C10" s="22" t="str">
        <f>'2020'!A8</f>
        <v>Bulliot</v>
      </c>
      <c r="D10" s="23">
        <f>'2020'!$C8</f>
        <v>19060</v>
      </c>
      <c r="E10" s="46" t="str">
        <f t="shared" ref="E10:E54" ca="1" si="10">IF(DATEDIF(D10,TODAY(),"Y")=0," ",(DATEDIF(D10,TODAY(),"Y")&amp;IF(DATEDIF(D10,TODAY(),"Y")&gt;1," ans "," an, ")))&amp;IF(DATEDIF(D10,TODAY(),"YM")=0,"",DATEDIF(D10,TODAY(),"YM")&amp;" mois ")&amp;IF(DATEDIF(D10,TODAY(),"MD")=0," ",(DATEDIF(D10,TODAY(),"MD")&amp;IF(DATEDIF(D10,TODAY(),"MD")&gt;1," jours "," jour")))</f>
        <v xml:space="preserve">68 ans 10 mois 2 jours </v>
      </c>
      <c r="F10" s="48" t="str">
        <f t="shared" si="3"/>
        <v>1</v>
      </c>
      <c r="G10" s="47" t="str">
        <f t="shared" ca="1" si="4"/>
        <v/>
      </c>
      <c r="H10" s="47">
        <f t="shared" ca="1" si="5"/>
        <v>1</v>
      </c>
      <c r="I10" s="47" t="str">
        <f t="shared" ref="I10:I54" ca="1" si="11">IF(TEXT(D10, "mmjj")=TEXT(TODAY(),"mmjj"),B10,"")</f>
        <v/>
      </c>
      <c r="J10" s="48" t="str">
        <f t="shared" ref="J10:J54" ca="1" si="12">IF(I10&lt;&gt;"",ROW(),"")</f>
        <v/>
      </c>
      <c r="K10" s="47" t="str">
        <f t="shared" ca="1" si="8"/>
        <v/>
      </c>
      <c r="L10" s="48" t="str">
        <f t="shared" ref="L10:L54" ca="1" si="13">IF(K10&lt;&gt;"",ROW(),"")</f>
        <v/>
      </c>
    </row>
    <row r="11" spans="1:45" x14ac:dyDescent="0.25">
      <c r="B11" s="22" t="str">
        <f>'2020'!B9</f>
        <v>Jean Yves</v>
      </c>
      <c r="C11" s="22" t="str">
        <f>'2020'!A9</f>
        <v>Choquart</v>
      </c>
      <c r="D11" s="23">
        <f>'2020'!$C9</f>
        <v>0</v>
      </c>
      <c r="E11" s="46" t="str">
        <f t="shared" ca="1" si="10"/>
        <v xml:space="preserve">121 ans 9 jours </v>
      </c>
      <c r="F11" s="48" t="str">
        <f t="shared" si="3"/>
        <v/>
      </c>
      <c r="G11" s="47" t="str">
        <f t="shared" ca="1" si="4"/>
        <v>1</v>
      </c>
      <c r="H11" s="47">
        <f t="shared" ca="1" si="5"/>
        <v>1</v>
      </c>
      <c r="I11" s="47" t="str">
        <f t="shared" ca="1" si="11"/>
        <v/>
      </c>
      <c r="J11" s="48" t="str">
        <f t="shared" ca="1" si="12"/>
        <v/>
      </c>
      <c r="K11" s="47" t="str">
        <f t="shared" ca="1" si="8"/>
        <v/>
      </c>
      <c r="L11" s="48" t="str">
        <f t="shared" ca="1" si="13"/>
        <v/>
      </c>
    </row>
    <row r="12" spans="1:45" x14ac:dyDescent="0.25">
      <c r="B12" s="22" t="str">
        <f>'2020'!B10</f>
        <v>Sylviane</v>
      </c>
      <c r="C12" s="22" t="str">
        <f>'2020'!A10</f>
        <v>Choquart</v>
      </c>
      <c r="D12" s="23">
        <f>'2020'!$C10</f>
        <v>0</v>
      </c>
      <c r="E12" s="46" t="str">
        <f t="shared" ca="1" si="10"/>
        <v xml:space="preserve">121 ans 9 jours </v>
      </c>
      <c r="F12" s="48" t="str">
        <f t="shared" si="3"/>
        <v/>
      </c>
      <c r="G12" s="47" t="str">
        <f t="shared" ca="1" si="4"/>
        <v>1</v>
      </c>
      <c r="H12" s="47">
        <f t="shared" ca="1" si="5"/>
        <v>1</v>
      </c>
      <c r="I12" s="47" t="str">
        <f t="shared" ca="1" si="11"/>
        <v/>
      </c>
      <c r="J12" s="48" t="str">
        <f t="shared" ca="1" si="12"/>
        <v/>
      </c>
      <c r="K12" s="47" t="str">
        <f t="shared" ca="1" si="8"/>
        <v/>
      </c>
      <c r="L12" s="48" t="str">
        <f t="shared" ca="1" si="13"/>
        <v/>
      </c>
    </row>
    <row r="13" spans="1:45" x14ac:dyDescent="0.25">
      <c r="B13" s="22" t="str">
        <f>'2020'!B11</f>
        <v>Mathieu</v>
      </c>
      <c r="C13" s="22" t="str">
        <f>'2020'!A11</f>
        <v>Crus</v>
      </c>
      <c r="D13" s="23">
        <f>'2020'!$C11</f>
        <v>33934</v>
      </c>
      <c r="E13" s="46" t="str">
        <f t="shared" ca="1" si="10"/>
        <v xml:space="preserve">28 ans 1 mois 14 jours </v>
      </c>
      <c r="F13" s="48" t="str">
        <f t="shared" si="3"/>
        <v>1</v>
      </c>
      <c r="G13" s="47" t="str">
        <f t="shared" ca="1" si="4"/>
        <v/>
      </c>
      <c r="H13" s="47">
        <f t="shared" ca="1" si="5"/>
        <v>1</v>
      </c>
      <c r="I13" s="47" t="str">
        <f t="shared" ca="1" si="11"/>
        <v/>
      </c>
      <c r="J13" s="48" t="str">
        <f t="shared" ca="1" si="12"/>
        <v/>
      </c>
      <c r="K13" s="47" t="str">
        <f t="shared" ca="1" si="8"/>
        <v/>
      </c>
      <c r="L13" s="48" t="str">
        <f t="shared" ca="1" si="13"/>
        <v/>
      </c>
    </row>
    <row r="14" spans="1:45" x14ac:dyDescent="0.25">
      <c r="B14" s="22" t="str">
        <f>'2020'!B12</f>
        <v>Emilie</v>
      </c>
      <c r="C14" s="22" t="str">
        <f>'2020'!A12</f>
        <v>Hamon</v>
      </c>
      <c r="D14" s="23">
        <f>'2020'!$C12</f>
        <v>32291</v>
      </c>
      <c r="E14" s="46" t="str">
        <f t="shared" ca="1" si="10"/>
        <v xml:space="preserve">32 ans 7 mois 12 jours </v>
      </c>
      <c r="F14" s="48" t="str">
        <f t="shared" si="3"/>
        <v>1</v>
      </c>
      <c r="G14" s="47" t="str">
        <f t="shared" ca="1" si="4"/>
        <v/>
      </c>
      <c r="H14" s="47">
        <f t="shared" ca="1" si="5"/>
        <v>1</v>
      </c>
      <c r="I14" s="47" t="str">
        <f t="shared" ca="1" si="11"/>
        <v/>
      </c>
      <c r="J14" s="48" t="str">
        <f t="shared" ca="1" si="12"/>
        <v/>
      </c>
      <c r="K14" s="47" t="str">
        <f t="shared" ca="1" si="8"/>
        <v/>
      </c>
      <c r="L14" s="48" t="str">
        <f t="shared" ca="1" si="13"/>
        <v/>
      </c>
    </row>
    <row r="15" spans="1:45" x14ac:dyDescent="0.25">
      <c r="B15" s="22" t="str">
        <f>'2020'!B14</f>
        <v xml:space="preserve">Jean-Christophe </v>
      </c>
      <c r="C15" s="22" t="str">
        <f>'2020'!A14</f>
        <v xml:space="preserve">Diot             </v>
      </c>
      <c r="D15" s="23">
        <f>'2020'!$C14</f>
        <v>0</v>
      </c>
      <c r="E15" s="46" t="str">
        <f t="shared" ca="1" si="10"/>
        <v xml:space="preserve">121 ans 9 jours </v>
      </c>
      <c r="F15" s="48" t="str">
        <f t="shared" si="3"/>
        <v/>
      </c>
      <c r="G15" s="47" t="str">
        <f t="shared" ca="1" si="4"/>
        <v>1</v>
      </c>
      <c r="H15" s="47">
        <f t="shared" ca="1" si="5"/>
        <v>1</v>
      </c>
      <c r="I15" s="47" t="str">
        <f t="shared" ca="1" si="11"/>
        <v/>
      </c>
      <c r="J15" s="48" t="str">
        <f t="shared" ca="1" si="12"/>
        <v/>
      </c>
      <c r="K15" s="47" t="str">
        <f t="shared" ca="1" si="8"/>
        <v/>
      </c>
      <c r="L15" s="48" t="str">
        <f t="shared" ca="1" si="13"/>
        <v/>
      </c>
    </row>
    <row r="16" spans="1:45" x14ac:dyDescent="0.25">
      <c r="B16" s="22" t="str">
        <f>'2020'!B15</f>
        <v>Gérald</v>
      </c>
      <c r="C16" s="22" t="str">
        <f>'2020'!A15</f>
        <v>Gaudeau</v>
      </c>
      <c r="D16" s="23">
        <f>'2020'!$C15</f>
        <v>19748</v>
      </c>
      <c r="E16" s="46" t="str">
        <f t="shared" ca="1" si="10"/>
        <v xml:space="preserve">66 ans 11 mois 16 jours </v>
      </c>
      <c r="F16" s="48" t="str">
        <f t="shared" si="3"/>
        <v>1</v>
      </c>
      <c r="G16" s="47" t="str">
        <f t="shared" ca="1" si="4"/>
        <v>1</v>
      </c>
      <c r="H16" s="47">
        <f t="shared" ca="1" si="5"/>
        <v>2</v>
      </c>
      <c r="I16" s="47" t="str">
        <f t="shared" ca="1" si="11"/>
        <v/>
      </c>
      <c r="J16" s="48" t="str">
        <f t="shared" ca="1" si="12"/>
        <v/>
      </c>
      <c r="K16" s="47" t="str">
        <f t="shared" ca="1" si="8"/>
        <v>Gérald</v>
      </c>
      <c r="L16" s="48">
        <f t="shared" ca="1" si="13"/>
        <v>16</v>
      </c>
    </row>
    <row r="17" spans="2:12" x14ac:dyDescent="0.25">
      <c r="B17" s="22" t="str">
        <f>'2020'!B16</f>
        <v>Lucette</v>
      </c>
      <c r="C17" s="22" t="str">
        <f>'2020'!A16</f>
        <v>Gaudeau</v>
      </c>
      <c r="D17" s="23">
        <f>'2020'!$C16</f>
        <v>17259</v>
      </c>
      <c r="E17" s="46" t="str">
        <f t="shared" ca="1" si="10"/>
        <v xml:space="preserve">73 ans 9 mois 7 jours </v>
      </c>
      <c r="F17" s="48" t="str">
        <f t="shared" si="3"/>
        <v>1</v>
      </c>
      <c r="G17" s="47" t="str">
        <f t="shared" ca="1" si="4"/>
        <v/>
      </c>
      <c r="H17" s="47">
        <f t="shared" ca="1" si="5"/>
        <v>1</v>
      </c>
      <c r="I17" s="47" t="str">
        <f t="shared" ca="1" si="11"/>
        <v/>
      </c>
      <c r="J17" s="48" t="str">
        <f t="shared" ca="1" si="12"/>
        <v/>
      </c>
      <c r="K17" s="47" t="str">
        <f t="shared" ca="1" si="8"/>
        <v/>
      </c>
      <c r="L17" s="48" t="str">
        <f t="shared" ca="1" si="13"/>
        <v/>
      </c>
    </row>
    <row r="18" spans="2:12" x14ac:dyDescent="0.25">
      <c r="B18" s="22" t="str">
        <f>'2020'!B17</f>
        <v>Renée</v>
      </c>
      <c r="C18" s="22" t="str">
        <f>'2020'!A17</f>
        <v>Girard</v>
      </c>
      <c r="D18" s="23">
        <f>'2020'!$C17</f>
        <v>16633</v>
      </c>
      <c r="E18" s="46" t="str">
        <f t="shared" ca="1" si="10"/>
        <v xml:space="preserve">75 ans 5 mois 25 jours </v>
      </c>
      <c r="F18" s="48" t="str">
        <f t="shared" si="3"/>
        <v>1</v>
      </c>
      <c r="G18" s="47" t="str">
        <f t="shared" ca="1" si="4"/>
        <v/>
      </c>
      <c r="H18" s="47">
        <f t="shared" ca="1" si="5"/>
        <v>1</v>
      </c>
      <c r="I18" s="47" t="str">
        <f t="shared" ca="1" si="11"/>
        <v/>
      </c>
      <c r="J18" s="48" t="str">
        <f t="shared" ca="1" si="12"/>
        <v/>
      </c>
      <c r="K18" s="47" t="str">
        <f t="shared" ca="1" si="8"/>
        <v/>
      </c>
      <c r="L18" s="48" t="str">
        <f t="shared" ca="1" si="13"/>
        <v/>
      </c>
    </row>
    <row r="19" spans="2:12" x14ac:dyDescent="0.25">
      <c r="B19" s="22" t="str">
        <f>'2020'!B18</f>
        <v>Gilles</v>
      </c>
      <c r="C19" s="22" t="str">
        <f>'2020'!A18</f>
        <v>Goin</v>
      </c>
      <c r="D19" s="23">
        <f>'2020'!$C18</f>
        <v>22631</v>
      </c>
      <c r="E19" s="46" t="str">
        <f t="shared" ca="1" si="10"/>
        <v xml:space="preserve">59 ans 24 jours </v>
      </c>
      <c r="F19" s="48" t="str">
        <f t="shared" si="3"/>
        <v>1</v>
      </c>
      <c r="G19" s="47" t="str">
        <f t="shared" ca="1" si="4"/>
        <v/>
      </c>
      <c r="H19" s="47">
        <f t="shared" ca="1" si="5"/>
        <v>1</v>
      </c>
      <c r="I19" s="47" t="str">
        <f t="shared" ca="1" si="11"/>
        <v/>
      </c>
      <c r="J19" s="48" t="str">
        <f t="shared" ca="1" si="12"/>
        <v/>
      </c>
      <c r="K19" s="47" t="str">
        <f t="shared" ca="1" si="8"/>
        <v/>
      </c>
      <c r="L19" s="48" t="str">
        <f t="shared" ca="1" si="13"/>
        <v/>
      </c>
    </row>
    <row r="20" spans="2:12" x14ac:dyDescent="0.25">
      <c r="B20" s="22" t="str">
        <f>'2020'!B19</f>
        <v>Catherine</v>
      </c>
      <c r="C20" s="22" t="str">
        <f>'2020'!A19</f>
        <v>Goin</v>
      </c>
      <c r="D20" s="23">
        <f>'2020'!$C19</f>
        <v>23458</v>
      </c>
      <c r="E20" s="46" t="str">
        <f t="shared" ca="1" si="10"/>
        <v xml:space="preserve">56 ans 9 mois 18 jours </v>
      </c>
      <c r="F20" s="48" t="str">
        <f t="shared" si="3"/>
        <v>1</v>
      </c>
      <c r="G20" s="47" t="str">
        <f t="shared" ca="1" si="4"/>
        <v/>
      </c>
      <c r="H20" s="47">
        <f t="shared" ca="1" si="5"/>
        <v>1</v>
      </c>
      <c r="I20" s="47" t="str">
        <f t="shared" ca="1" si="11"/>
        <v/>
      </c>
      <c r="J20" s="48" t="str">
        <f t="shared" ca="1" si="12"/>
        <v/>
      </c>
      <c r="K20" s="47" t="str">
        <f t="shared" ca="1" si="8"/>
        <v/>
      </c>
      <c r="L20" s="48" t="str">
        <f t="shared" ca="1" si="13"/>
        <v/>
      </c>
    </row>
    <row r="21" spans="2:12" x14ac:dyDescent="0.25">
      <c r="B21" s="22" t="str">
        <f>'2020'!B20</f>
        <v>Bruno</v>
      </c>
      <c r="C21" s="22" t="str">
        <f>'2020'!A20</f>
        <v>Grenier</v>
      </c>
      <c r="D21" s="23">
        <f>'2020'!$C20</f>
        <v>19441</v>
      </c>
      <c r="E21" s="46" t="str">
        <f t="shared" ca="1" si="10"/>
        <v xml:space="preserve">67 ans 9 mois 17 jours </v>
      </c>
      <c r="F21" s="48" t="str">
        <f t="shared" si="3"/>
        <v>1</v>
      </c>
      <c r="G21" s="47" t="str">
        <f t="shared" ca="1" si="4"/>
        <v/>
      </c>
      <c r="H21" s="47">
        <f t="shared" ca="1" si="5"/>
        <v>1</v>
      </c>
      <c r="I21" s="47" t="str">
        <f t="shared" ca="1" si="11"/>
        <v/>
      </c>
      <c r="J21" s="48" t="str">
        <f t="shared" ca="1" si="12"/>
        <v/>
      </c>
      <c r="K21" s="47" t="str">
        <f t="shared" ca="1" si="8"/>
        <v/>
      </c>
      <c r="L21" s="48" t="str">
        <f t="shared" ca="1" si="13"/>
        <v/>
      </c>
    </row>
    <row r="22" spans="2:12" x14ac:dyDescent="0.25">
      <c r="B22" s="22" t="str">
        <f>'2020'!B21</f>
        <v>Frédérique</v>
      </c>
      <c r="C22" s="22" t="str">
        <f>'2020'!A21</f>
        <v>Grenier</v>
      </c>
      <c r="D22" s="23">
        <f>'2020'!$C21</f>
        <v>21460</v>
      </c>
      <c r="E22" s="46" t="str">
        <f t="shared" ca="1" si="10"/>
        <v xml:space="preserve">62 ans 3 mois 7 jours </v>
      </c>
      <c r="F22" s="48" t="str">
        <f t="shared" si="3"/>
        <v>1</v>
      </c>
      <c r="G22" s="47" t="str">
        <f t="shared" ca="1" si="4"/>
        <v/>
      </c>
      <c r="H22" s="47">
        <f t="shared" ca="1" si="5"/>
        <v>1</v>
      </c>
      <c r="I22" s="47" t="str">
        <f t="shared" ca="1" si="11"/>
        <v/>
      </c>
      <c r="J22" s="48" t="str">
        <f t="shared" ca="1" si="12"/>
        <v/>
      </c>
      <c r="K22" s="47" t="str">
        <f t="shared" ca="1" si="8"/>
        <v/>
      </c>
      <c r="L22" s="48" t="str">
        <f t="shared" ca="1" si="13"/>
        <v/>
      </c>
    </row>
    <row r="23" spans="2:12" x14ac:dyDescent="0.25">
      <c r="B23" s="22" t="str">
        <f>'2020'!B22</f>
        <v>Patrice</v>
      </c>
      <c r="C23" s="22" t="str">
        <f>'2020'!A22</f>
        <v>Haberthur</v>
      </c>
      <c r="D23" s="23">
        <f>'2020'!$C22</f>
        <v>19498</v>
      </c>
      <c r="E23" s="46" t="str">
        <f t="shared" ca="1" si="10"/>
        <v xml:space="preserve">67 ans 7 mois 21 jours </v>
      </c>
      <c r="F23" s="48" t="str">
        <f t="shared" ref="F23:F54" si="14">IF(TEXT(D23, "aaaa")&gt;"1900","1","")</f>
        <v>1</v>
      </c>
      <c r="G23" s="47" t="str">
        <f t="shared" ca="1" si="4"/>
        <v/>
      </c>
      <c r="H23" s="47">
        <f t="shared" ca="1" si="5"/>
        <v>1</v>
      </c>
      <c r="I23" s="47" t="str">
        <f t="shared" ca="1" si="11"/>
        <v/>
      </c>
      <c r="J23" s="48" t="str">
        <f t="shared" ca="1" si="12"/>
        <v/>
      </c>
      <c r="K23" s="47" t="str">
        <f t="shared" ca="1" si="8"/>
        <v/>
      </c>
      <c r="L23" s="48" t="str">
        <f t="shared" ca="1" si="13"/>
        <v/>
      </c>
    </row>
    <row r="24" spans="2:12" x14ac:dyDescent="0.25">
      <c r="B24" s="22" t="str">
        <f>'2020'!B23</f>
        <v>Nadine</v>
      </c>
      <c r="C24" s="22" t="str">
        <f>'2020'!A23</f>
        <v>Haberthur</v>
      </c>
      <c r="D24" s="23">
        <f>'2020'!$C23</f>
        <v>20406</v>
      </c>
      <c r="E24" s="46" t="str">
        <f t="shared" ca="1" si="10"/>
        <v xml:space="preserve">65 ans 1 mois 27 jours </v>
      </c>
      <c r="F24" s="48" t="str">
        <f t="shared" si="14"/>
        <v>1</v>
      </c>
      <c r="G24" s="47" t="str">
        <f t="shared" ca="1" si="4"/>
        <v/>
      </c>
      <c r="H24" s="47">
        <f t="shared" ca="1" si="5"/>
        <v>1</v>
      </c>
      <c r="I24" s="47" t="str">
        <f t="shared" ca="1" si="11"/>
        <v/>
      </c>
      <c r="J24" s="48" t="str">
        <f t="shared" ca="1" si="12"/>
        <v/>
      </c>
      <c r="K24" s="47" t="str">
        <f t="shared" ca="1" si="8"/>
        <v/>
      </c>
      <c r="L24" s="48" t="str">
        <f t="shared" ca="1" si="13"/>
        <v/>
      </c>
    </row>
    <row r="25" spans="2:12" x14ac:dyDescent="0.25">
      <c r="B25" s="22" t="str">
        <f>'2020'!B25</f>
        <v>Delphine</v>
      </c>
      <c r="C25" s="22" t="str">
        <f>'2020'!A25</f>
        <v>Hemonnot</v>
      </c>
      <c r="D25" s="23">
        <f>'2020'!$C25</f>
        <v>0</v>
      </c>
      <c r="E25" s="46" t="str">
        <f t="shared" ca="1" si="10"/>
        <v xml:space="preserve">121 ans 9 jours </v>
      </c>
      <c r="F25" s="48" t="str">
        <f t="shared" si="14"/>
        <v/>
      </c>
      <c r="G25" s="47" t="str">
        <f t="shared" ca="1" si="4"/>
        <v>1</v>
      </c>
      <c r="H25" s="47">
        <f t="shared" ca="1" si="5"/>
        <v>1</v>
      </c>
      <c r="I25" s="47" t="str">
        <f t="shared" ca="1" si="11"/>
        <v/>
      </c>
      <c r="J25" s="48" t="str">
        <f t="shared" ca="1" si="12"/>
        <v/>
      </c>
      <c r="K25" s="47" t="str">
        <f t="shared" ca="1" si="8"/>
        <v/>
      </c>
      <c r="L25" s="48" t="str">
        <f t="shared" ca="1" si="13"/>
        <v/>
      </c>
    </row>
    <row r="26" spans="2:12" x14ac:dyDescent="0.25">
      <c r="B26" s="22" t="str">
        <f>'2020'!B26</f>
        <v>Frédéric</v>
      </c>
      <c r="C26" s="22" t="str">
        <f>'2020'!A26</f>
        <v>Joanne</v>
      </c>
      <c r="D26" s="23">
        <f>'2020'!$C26</f>
        <v>21180</v>
      </c>
      <c r="E26" s="46" t="str">
        <f t="shared" ca="1" si="10"/>
        <v xml:space="preserve">63 ans 14 jours </v>
      </c>
      <c r="F26" s="48" t="str">
        <f t="shared" si="14"/>
        <v>1</v>
      </c>
      <c r="G26" s="47" t="str">
        <f t="shared" ca="1" si="4"/>
        <v/>
      </c>
      <c r="H26" s="47">
        <f t="shared" ca="1" si="5"/>
        <v>1</v>
      </c>
      <c r="I26" s="47" t="str">
        <f t="shared" ca="1" si="11"/>
        <v/>
      </c>
      <c r="J26" s="48" t="str">
        <f t="shared" ca="1" si="12"/>
        <v/>
      </c>
      <c r="K26" s="47" t="str">
        <f t="shared" ca="1" si="8"/>
        <v/>
      </c>
      <c r="L26" s="48" t="str">
        <f t="shared" ca="1" si="13"/>
        <v/>
      </c>
    </row>
    <row r="27" spans="2:12" x14ac:dyDescent="0.25">
      <c r="B27" s="22" t="str">
        <f>'2020'!B27</f>
        <v>Brigitte</v>
      </c>
      <c r="C27" s="22" t="str">
        <f>'2020'!A27</f>
        <v>Brysserynckt</v>
      </c>
      <c r="D27" s="23">
        <f>'2020'!$C27</f>
        <v>21942</v>
      </c>
      <c r="E27" s="46" t="str">
        <f t="shared" ca="1" si="10"/>
        <v xml:space="preserve">60 ans 11 mois 13 jours </v>
      </c>
      <c r="F27" s="48" t="str">
        <f t="shared" si="14"/>
        <v>1</v>
      </c>
      <c r="G27" s="47" t="str">
        <f t="shared" ca="1" si="4"/>
        <v>1</v>
      </c>
      <c r="H27" s="47">
        <f t="shared" ca="1" si="5"/>
        <v>2</v>
      </c>
      <c r="I27" s="47" t="str">
        <f t="shared" ca="1" si="11"/>
        <v/>
      </c>
      <c r="J27" s="48" t="str">
        <f t="shared" ca="1" si="12"/>
        <v/>
      </c>
      <c r="K27" s="47" t="str">
        <f t="shared" ca="1" si="8"/>
        <v>Brigitte</v>
      </c>
      <c r="L27" s="48">
        <f t="shared" ca="1" si="13"/>
        <v>27</v>
      </c>
    </row>
    <row r="28" spans="2:12" x14ac:dyDescent="0.25">
      <c r="B28" s="22" t="str">
        <f>'2020'!B28</f>
        <v>Jean-Pierre</v>
      </c>
      <c r="C28" s="22" t="str">
        <f>'2020'!A28</f>
        <v>Ley</v>
      </c>
      <c r="D28" s="23">
        <f>'2020'!$C28</f>
        <v>16825</v>
      </c>
      <c r="E28" s="46" t="str">
        <f t="shared" ca="1" si="10"/>
        <v xml:space="preserve">74 ans 11 mois 17 jours </v>
      </c>
      <c r="F28" s="48" t="str">
        <f t="shared" si="14"/>
        <v>1</v>
      </c>
      <c r="G28" s="47" t="str">
        <f t="shared" ca="1" si="4"/>
        <v>1</v>
      </c>
      <c r="H28" s="47">
        <f t="shared" ca="1" si="5"/>
        <v>2</v>
      </c>
      <c r="I28" s="47" t="str">
        <f t="shared" ca="1" si="11"/>
        <v/>
      </c>
      <c r="J28" s="48" t="str">
        <f t="shared" ca="1" si="12"/>
        <v/>
      </c>
      <c r="K28" s="47" t="str">
        <f t="shared" ca="1" si="8"/>
        <v>Jean-Pierre</v>
      </c>
      <c r="L28" s="48">
        <f t="shared" ca="1" si="13"/>
        <v>28</v>
      </c>
    </row>
    <row r="29" spans="2:12" x14ac:dyDescent="0.25">
      <c r="B29" s="22" t="str">
        <f>'2020'!B29</f>
        <v xml:space="preserve"> Viéra</v>
      </c>
      <c r="C29" s="22" t="str">
        <f>'2020'!A29</f>
        <v>Baroin</v>
      </c>
      <c r="D29" s="23">
        <f>'2020'!$C29</f>
        <v>19382</v>
      </c>
      <c r="E29" s="46" t="str">
        <f t="shared" ca="1" si="10"/>
        <v xml:space="preserve">67 ans 11 mois 17 jours </v>
      </c>
      <c r="F29" s="48" t="str">
        <f t="shared" si="14"/>
        <v>1</v>
      </c>
      <c r="G29" s="47" t="str">
        <f t="shared" ca="1" si="4"/>
        <v>1</v>
      </c>
      <c r="H29" s="47">
        <f t="shared" ca="1" si="5"/>
        <v>2</v>
      </c>
      <c r="I29" s="47" t="str">
        <f t="shared" ca="1" si="11"/>
        <v/>
      </c>
      <c r="J29" s="48" t="str">
        <f t="shared" ca="1" si="12"/>
        <v/>
      </c>
      <c r="K29" s="47" t="str">
        <f t="shared" ca="1" si="8"/>
        <v xml:space="preserve"> Viéra</v>
      </c>
      <c r="L29" s="48">
        <f t="shared" ca="1" si="13"/>
        <v>29</v>
      </c>
    </row>
    <row r="30" spans="2:12" x14ac:dyDescent="0.25">
      <c r="B30" s="22" t="str">
        <f>'2020'!B30</f>
        <v>Gilles</v>
      </c>
      <c r="C30" s="22" t="str">
        <f>'2020'!A30</f>
        <v>Malterre</v>
      </c>
      <c r="D30" s="23">
        <f>'2020'!$C30</f>
        <v>21223</v>
      </c>
      <c r="E30" s="46" t="str">
        <f t="shared" ca="1" si="10"/>
        <v xml:space="preserve">62 ans 11 mois 2 jours </v>
      </c>
      <c r="F30" s="48" t="str">
        <f t="shared" si="14"/>
        <v>1</v>
      </c>
      <c r="G30" s="47" t="str">
        <f t="shared" ca="1" si="4"/>
        <v/>
      </c>
      <c r="H30" s="47">
        <f t="shared" ca="1" si="5"/>
        <v>1</v>
      </c>
      <c r="I30" s="47" t="str">
        <f t="shared" ca="1" si="11"/>
        <v/>
      </c>
      <c r="J30" s="48" t="str">
        <f t="shared" ca="1" si="12"/>
        <v/>
      </c>
      <c r="K30" s="47" t="str">
        <f t="shared" ca="1" si="8"/>
        <v/>
      </c>
      <c r="L30" s="48" t="str">
        <f t="shared" ca="1" si="13"/>
        <v/>
      </c>
    </row>
    <row r="31" spans="2:12" x14ac:dyDescent="0.25">
      <c r="B31" s="22" t="str">
        <f>'2020'!B31</f>
        <v>Chantal</v>
      </c>
      <c r="C31" s="22" t="str">
        <f>'2020'!A31</f>
        <v>Malterre</v>
      </c>
      <c r="D31" s="23">
        <f>'2020'!$C31</f>
        <v>20909</v>
      </c>
      <c r="E31" s="46" t="str">
        <f t="shared" ca="1" si="10"/>
        <v xml:space="preserve">63 ans 9 mois 10 jours </v>
      </c>
      <c r="F31" s="48" t="str">
        <f t="shared" si="14"/>
        <v>1</v>
      </c>
      <c r="G31" s="47" t="str">
        <f t="shared" ca="1" si="4"/>
        <v/>
      </c>
      <c r="H31" s="47">
        <f t="shared" ca="1" si="5"/>
        <v>1</v>
      </c>
      <c r="I31" s="47" t="str">
        <f t="shared" ca="1" si="11"/>
        <v/>
      </c>
      <c r="J31" s="48" t="str">
        <f t="shared" ca="1" si="12"/>
        <v/>
      </c>
      <c r="K31" s="47" t="str">
        <f t="shared" ca="1" si="8"/>
        <v/>
      </c>
      <c r="L31" s="48" t="str">
        <f t="shared" ca="1" si="13"/>
        <v/>
      </c>
    </row>
    <row r="32" spans="2:12" x14ac:dyDescent="0.25">
      <c r="B32" s="22" t="str">
        <f>'2020'!B32</f>
        <v>Michèle</v>
      </c>
      <c r="C32" s="22" t="str">
        <f>'2020'!A32</f>
        <v>Menault</v>
      </c>
      <c r="D32" s="23">
        <f>'2020'!$C32</f>
        <v>15966</v>
      </c>
      <c r="E32" s="46" t="str">
        <f t="shared" ca="1" si="10"/>
        <v xml:space="preserve">77 ans 3 mois 23 jours </v>
      </c>
      <c r="F32" s="48" t="str">
        <f t="shared" si="14"/>
        <v>1</v>
      </c>
      <c r="G32" s="47" t="str">
        <f t="shared" ca="1" si="4"/>
        <v/>
      </c>
      <c r="H32" s="47">
        <f t="shared" ca="1" si="5"/>
        <v>1</v>
      </c>
      <c r="I32" s="47" t="str">
        <f t="shared" ca="1" si="11"/>
        <v/>
      </c>
      <c r="J32" s="48" t="str">
        <f t="shared" ca="1" si="12"/>
        <v/>
      </c>
      <c r="K32" s="47" t="str">
        <f t="shared" ca="1" si="8"/>
        <v/>
      </c>
      <c r="L32" s="48" t="str">
        <f t="shared" ca="1" si="13"/>
        <v/>
      </c>
    </row>
    <row r="33" spans="2:12" x14ac:dyDescent="0.25">
      <c r="B33" s="22" t="str">
        <f>'2020'!B33</f>
        <v>Pascal</v>
      </c>
      <c r="C33" s="22" t="str">
        <f>'2020'!A33</f>
        <v>Menault</v>
      </c>
      <c r="D33" s="23">
        <f>'2020'!$C33</f>
        <v>23622</v>
      </c>
      <c r="E33" s="46" t="str">
        <f t="shared" ca="1" si="10"/>
        <v xml:space="preserve">56 ans 4 mois 7 jours </v>
      </c>
      <c r="F33" s="48" t="str">
        <f t="shared" si="14"/>
        <v>1</v>
      </c>
      <c r="G33" s="47" t="str">
        <f t="shared" ca="1" si="4"/>
        <v/>
      </c>
      <c r="H33" s="47">
        <f t="shared" ca="1" si="5"/>
        <v>1</v>
      </c>
      <c r="I33" s="47" t="str">
        <f t="shared" ca="1" si="11"/>
        <v/>
      </c>
      <c r="J33" s="48" t="str">
        <f t="shared" ca="1" si="12"/>
        <v/>
      </c>
      <c r="K33" s="47" t="str">
        <f t="shared" ca="1" si="8"/>
        <v/>
      </c>
      <c r="L33" s="48" t="str">
        <f t="shared" ca="1" si="13"/>
        <v/>
      </c>
    </row>
    <row r="34" spans="2:12" x14ac:dyDescent="0.25">
      <c r="B34" s="22" t="str">
        <f>'2020'!B34</f>
        <v>Catherine</v>
      </c>
      <c r="C34" s="22" t="str">
        <f>'2020'!A34</f>
        <v>Jossart</v>
      </c>
      <c r="D34" s="23">
        <f>'2020'!$C34</f>
        <v>21408</v>
      </c>
      <c r="E34" s="46" t="str">
        <f t="shared" ca="1" si="10"/>
        <v xml:space="preserve">62 ans 4 mois 29 jours </v>
      </c>
      <c r="F34" s="48" t="str">
        <f t="shared" si="14"/>
        <v>1</v>
      </c>
      <c r="G34" s="47" t="str">
        <f t="shared" ca="1" si="4"/>
        <v/>
      </c>
      <c r="H34" s="47">
        <f t="shared" ca="1" si="5"/>
        <v>1</v>
      </c>
      <c r="I34" s="47" t="str">
        <f t="shared" ca="1" si="11"/>
        <v/>
      </c>
      <c r="J34" s="48" t="str">
        <f t="shared" ca="1" si="12"/>
        <v/>
      </c>
      <c r="K34" s="47" t="str">
        <f t="shared" ca="1" si="8"/>
        <v/>
      </c>
      <c r="L34" s="48" t="str">
        <f t="shared" ca="1" si="13"/>
        <v/>
      </c>
    </row>
    <row r="35" spans="2:12" x14ac:dyDescent="0.25">
      <c r="B35" s="22" t="str">
        <f>'2020'!B35</f>
        <v>Christophe</v>
      </c>
      <c r="C35" s="22" t="str">
        <f>'2020'!A35</f>
        <v>Moingeon</v>
      </c>
      <c r="D35" s="23">
        <f>'2020'!$C35</f>
        <v>26797</v>
      </c>
      <c r="E35" s="46" t="str">
        <f t="shared" ca="1" si="10"/>
        <v xml:space="preserve">47 ans 7 mois 27 jours </v>
      </c>
      <c r="F35" s="48" t="str">
        <f t="shared" si="14"/>
        <v>1</v>
      </c>
      <c r="G35" s="47" t="str">
        <f t="shared" ca="1" si="4"/>
        <v/>
      </c>
      <c r="H35" s="47">
        <f t="shared" ca="1" si="5"/>
        <v>1</v>
      </c>
      <c r="I35" s="47" t="str">
        <f t="shared" ca="1" si="11"/>
        <v/>
      </c>
      <c r="J35" s="48" t="str">
        <f t="shared" ca="1" si="12"/>
        <v/>
      </c>
      <c r="K35" s="47" t="str">
        <f t="shared" ca="1" si="8"/>
        <v/>
      </c>
      <c r="L35" s="48" t="str">
        <f t="shared" ca="1" si="13"/>
        <v/>
      </c>
    </row>
    <row r="36" spans="2:12" x14ac:dyDescent="0.25">
      <c r="B36" s="22" t="str">
        <f>'2020'!B36</f>
        <v>Valérie</v>
      </c>
      <c r="C36" s="22" t="str">
        <f>'2020'!A36</f>
        <v>Moingeon</v>
      </c>
      <c r="D36" s="23">
        <f>'2020'!$C36</f>
        <v>25623</v>
      </c>
      <c r="E36" s="46" t="str">
        <f t="shared" ca="1" si="10"/>
        <v xml:space="preserve">50 ans 10 mois 16 jours </v>
      </c>
      <c r="F36" s="48" t="str">
        <f t="shared" si="14"/>
        <v>1</v>
      </c>
      <c r="G36" s="47" t="str">
        <f t="shared" ca="1" si="4"/>
        <v/>
      </c>
      <c r="H36" s="47">
        <f t="shared" ca="1" si="5"/>
        <v>1</v>
      </c>
      <c r="I36" s="47" t="str">
        <f t="shared" ca="1" si="11"/>
        <v/>
      </c>
      <c r="J36" s="48" t="str">
        <f t="shared" ca="1" si="12"/>
        <v/>
      </c>
      <c r="K36" s="47" t="str">
        <f t="shared" ca="1" si="8"/>
        <v/>
      </c>
      <c r="L36" s="48" t="str">
        <f t="shared" ca="1" si="13"/>
        <v/>
      </c>
    </row>
    <row r="37" spans="2:12" x14ac:dyDescent="0.25">
      <c r="B37" s="22" t="str">
        <f>'2020'!B37</f>
        <v>René</v>
      </c>
      <c r="C37" s="22" t="str">
        <f>'2020'!A37</f>
        <v>Niquet</v>
      </c>
      <c r="D37" s="23">
        <f>'2020'!$C37</f>
        <v>13945</v>
      </c>
      <c r="E37" s="46" t="str">
        <f t="shared" ca="1" si="10"/>
        <v xml:space="preserve">82 ans 10 mois 3 jours </v>
      </c>
      <c r="F37" s="48" t="str">
        <f t="shared" si="14"/>
        <v>1</v>
      </c>
      <c r="G37" s="47" t="str">
        <f t="shared" ca="1" si="4"/>
        <v/>
      </c>
      <c r="H37" s="47">
        <f t="shared" ca="1" si="5"/>
        <v>1</v>
      </c>
      <c r="I37" s="47" t="str">
        <f t="shared" ca="1" si="11"/>
        <v/>
      </c>
      <c r="J37" s="48" t="str">
        <f t="shared" ca="1" si="12"/>
        <v/>
      </c>
      <c r="K37" s="47" t="str">
        <f t="shared" ca="1" si="8"/>
        <v/>
      </c>
      <c r="L37" s="48" t="str">
        <f t="shared" ca="1" si="13"/>
        <v/>
      </c>
    </row>
    <row r="38" spans="2:12" x14ac:dyDescent="0.25">
      <c r="B38" s="22" t="str">
        <f>'2020'!B38</f>
        <v>Mauricette</v>
      </c>
      <c r="C38" s="22" t="str">
        <f>'2020'!A38</f>
        <v>Niquet</v>
      </c>
      <c r="D38" s="23">
        <f>'2020'!$C38</f>
        <v>14524</v>
      </c>
      <c r="E38" s="46" t="str">
        <f t="shared" ca="1" si="10"/>
        <v xml:space="preserve">81 ans 3 mois 3 jours </v>
      </c>
      <c r="F38" s="48" t="str">
        <f t="shared" si="14"/>
        <v>1</v>
      </c>
      <c r="G38" s="47" t="str">
        <f t="shared" ca="1" si="4"/>
        <v/>
      </c>
      <c r="H38" s="47">
        <f t="shared" ca="1" si="5"/>
        <v>1</v>
      </c>
      <c r="I38" s="47" t="str">
        <f t="shared" ca="1" si="11"/>
        <v/>
      </c>
      <c r="J38" s="48" t="str">
        <f t="shared" ca="1" si="12"/>
        <v/>
      </c>
      <c r="K38" s="47" t="str">
        <f t="shared" ca="1" si="8"/>
        <v/>
      </c>
      <c r="L38" s="48" t="str">
        <f t="shared" ca="1" si="13"/>
        <v/>
      </c>
    </row>
    <row r="39" spans="2:12" x14ac:dyDescent="0.25">
      <c r="B39" s="22" t="str">
        <f>'2020'!B39</f>
        <v>Jean-François</v>
      </c>
      <c r="C39" s="22" t="str">
        <f>'2020'!A39</f>
        <v>0rain</v>
      </c>
      <c r="D39" s="23">
        <f>'2020'!$C39</f>
        <v>17962</v>
      </c>
      <c r="E39" s="46" t="str">
        <f t="shared" ca="1" si="10"/>
        <v xml:space="preserve">71 ans 10 mois 4 jours </v>
      </c>
      <c r="F39" s="48" t="str">
        <f t="shared" si="14"/>
        <v>1</v>
      </c>
      <c r="G39" s="47" t="str">
        <f t="shared" ca="1" si="4"/>
        <v/>
      </c>
      <c r="H39" s="47">
        <f t="shared" ca="1" si="5"/>
        <v>1</v>
      </c>
      <c r="I39" s="47" t="str">
        <f t="shared" ca="1" si="11"/>
        <v/>
      </c>
      <c r="J39" s="48" t="str">
        <f t="shared" ca="1" si="12"/>
        <v/>
      </c>
      <c r="K39" s="47" t="str">
        <f t="shared" ca="1" si="8"/>
        <v/>
      </c>
      <c r="L39" s="48" t="str">
        <f t="shared" ca="1" si="13"/>
        <v/>
      </c>
    </row>
    <row r="40" spans="2:12" x14ac:dyDescent="0.25">
      <c r="B40" s="22" t="str">
        <f>'2020'!B40</f>
        <v xml:space="preserve"> Françoise</v>
      </c>
      <c r="C40" s="22" t="str">
        <f>'2020'!A40</f>
        <v>0rain</v>
      </c>
      <c r="D40" s="23">
        <f>'2020'!$C40</f>
        <v>18618</v>
      </c>
      <c r="E40" s="46" t="str">
        <f t="shared" ca="1" si="10"/>
        <v xml:space="preserve">70 ans 19 jours </v>
      </c>
      <c r="F40" s="48" t="str">
        <f t="shared" si="14"/>
        <v>1</v>
      </c>
      <c r="G40" s="47" t="str">
        <f t="shared" ca="1" si="4"/>
        <v/>
      </c>
      <c r="H40" s="47">
        <f t="shared" ca="1" si="5"/>
        <v>1</v>
      </c>
      <c r="I40" s="47" t="str">
        <f t="shared" ca="1" si="11"/>
        <v/>
      </c>
      <c r="J40" s="48" t="str">
        <f t="shared" ca="1" si="12"/>
        <v/>
      </c>
      <c r="K40" s="47" t="str">
        <f t="shared" ca="1" si="8"/>
        <v/>
      </c>
      <c r="L40" s="48" t="str">
        <f t="shared" ca="1" si="13"/>
        <v/>
      </c>
    </row>
    <row r="41" spans="2:12" x14ac:dyDescent="0.25">
      <c r="B41" s="22" t="str">
        <f>'2020'!B41</f>
        <v>Hervé</v>
      </c>
      <c r="C41" s="22" t="str">
        <f>'2020'!A41</f>
        <v>Pacaud</v>
      </c>
      <c r="D41" s="23">
        <f>'2020'!$C41</f>
        <v>0</v>
      </c>
      <c r="E41" s="46" t="str">
        <f t="shared" ca="1" si="10"/>
        <v xml:space="preserve">121 ans 9 jours </v>
      </c>
      <c r="F41" s="48" t="str">
        <f t="shared" si="14"/>
        <v/>
      </c>
      <c r="G41" s="47" t="str">
        <f t="shared" ca="1" si="4"/>
        <v>1</v>
      </c>
      <c r="H41" s="47">
        <f t="shared" ca="1" si="5"/>
        <v>1</v>
      </c>
      <c r="I41" s="47" t="str">
        <f t="shared" ca="1" si="11"/>
        <v/>
      </c>
      <c r="J41" s="48" t="str">
        <f t="shared" ca="1" si="12"/>
        <v/>
      </c>
      <c r="K41" s="47" t="str">
        <f t="shared" ca="1" si="8"/>
        <v/>
      </c>
      <c r="L41" s="48" t="str">
        <f t="shared" ca="1" si="13"/>
        <v/>
      </c>
    </row>
    <row r="42" spans="2:12" x14ac:dyDescent="0.25">
      <c r="B42" s="22" t="str">
        <f>'2020'!B42</f>
        <v>Eliane</v>
      </c>
      <c r="C42" s="22" t="str">
        <f>'2020'!A42</f>
        <v>Pacaud</v>
      </c>
      <c r="D42" s="23">
        <f>'2020'!$C42</f>
        <v>0</v>
      </c>
      <c r="E42" s="46" t="str">
        <f t="shared" ca="1" si="10"/>
        <v xml:space="preserve">121 ans 9 jours </v>
      </c>
      <c r="F42" s="48" t="str">
        <f t="shared" si="14"/>
        <v/>
      </c>
      <c r="G42" s="47" t="str">
        <f t="shared" ca="1" si="4"/>
        <v>1</v>
      </c>
      <c r="H42" s="47">
        <f t="shared" ca="1" si="5"/>
        <v>1</v>
      </c>
      <c r="I42" s="47" t="str">
        <f t="shared" ca="1" si="11"/>
        <v/>
      </c>
      <c r="J42" s="48" t="str">
        <f t="shared" ca="1" si="12"/>
        <v/>
      </c>
      <c r="K42" s="47" t="str">
        <f t="shared" ca="1" si="8"/>
        <v/>
      </c>
      <c r="L42" s="48" t="str">
        <f t="shared" ca="1" si="13"/>
        <v/>
      </c>
    </row>
    <row r="43" spans="2:12" x14ac:dyDescent="0.25">
      <c r="B43" s="22" t="str">
        <f>'2020'!B43</f>
        <v>Jean-Claude</v>
      </c>
      <c r="C43" s="22" t="str">
        <f>'2020'!A43</f>
        <v>Picot</v>
      </c>
      <c r="D43" s="23">
        <f>'2020'!$C43</f>
        <v>0</v>
      </c>
      <c r="E43" s="46" t="str">
        <f t="shared" ca="1" si="10"/>
        <v xml:space="preserve">121 ans 9 jours </v>
      </c>
      <c r="F43" s="48" t="str">
        <f t="shared" si="14"/>
        <v/>
      </c>
      <c r="G43" s="47" t="str">
        <f t="shared" ca="1" si="4"/>
        <v>1</v>
      </c>
      <c r="H43" s="47">
        <f t="shared" ca="1" si="5"/>
        <v>1</v>
      </c>
      <c r="I43" s="47" t="str">
        <f t="shared" ca="1" si="11"/>
        <v/>
      </c>
      <c r="J43" s="48" t="str">
        <f t="shared" ca="1" si="12"/>
        <v/>
      </c>
      <c r="K43" s="47" t="str">
        <f t="shared" ca="1" si="8"/>
        <v/>
      </c>
      <c r="L43" s="48" t="str">
        <f t="shared" ca="1" si="13"/>
        <v/>
      </c>
    </row>
    <row r="44" spans="2:12" x14ac:dyDescent="0.25">
      <c r="B44" s="22" t="str">
        <f>'2020'!B44</f>
        <v>Denise</v>
      </c>
      <c r="C44" s="22" t="str">
        <f>'2020'!A44</f>
        <v>Picot</v>
      </c>
      <c r="D44" s="23">
        <f>'2020'!$C44</f>
        <v>0</v>
      </c>
      <c r="E44" s="46" t="str">
        <f t="shared" ca="1" si="10"/>
        <v xml:space="preserve">121 ans 9 jours </v>
      </c>
      <c r="F44" s="48" t="str">
        <f t="shared" si="14"/>
        <v/>
      </c>
      <c r="G44" s="47" t="str">
        <f t="shared" ca="1" si="4"/>
        <v>1</v>
      </c>
      <c r="H44" s="47">
        <f t="shared" ca="1" si="5"/>
        <v>1</v>
      </c>
      <c r="I44" s="47" t="str">
        <f t="shared" ca="1" si="11"/>
        <v/>
      </c>
      <c r="J44" s="48" t="str">
        <f t="shared" ca="1" si="12"/>
        <v/>
      </c>
      <c r="K44" s="47" t="str">
        <f t="shared" ca="1" si="8"/>
        <v/>
      </c>
      <c r="L44" s="48" t="str">
        <f t="shared" ca="1" si="13"/>
        <v/>
      </c>
    </row>
    <row r="45" spans="2:12" x14ac:dyDescent="0.25">
      <c r="B45" s="22" t="str">
        <f>'2020'!B45</f>
        <v>René</v>
      </c>
      <c r="C45" s="22" t="str">
        <f>'2020'!A45</f>
        <v>Pillet</v>
      </c>
      <c r="D45" s="23">
        <f>'2020'!$C45</f>
        <v>15530</v>
      </c>
      <c r="E45" s="46" t="str">
        <f t="shared" ca="1" si="10"/>
        <v>78 ans 6 mois 1 jour</v>
      </c>
      <c r="F45" s="48" t="str">
        <f t="shared" si="14"/>
        <v>1</v>
      </c>
      <c r="G45" s="47" t="str">
        <f t="shared" ca="1" si="4"/>
        <v/>
      </c>
      <c r="H45" s="47">
        <f t="shared" ca="1" si="5"/>
        <v>1</v>
      </c>
      <c r="I45" s="47" t="str">
        <f t="shared" ca="1" si="11"/>
        <v/>
      </c>
      <c r="J45" s="48" t="str">
        <f t="shared" ca="1" si="12"/>
        <v/>
      </c>
      <c r="K45" s="47" t="str">
        <f ca="1">IF(H45=2,B45,"")</f>
        <v/>
      </c>
      <c r="L45" s="48" t="str">
        <f t="shared" ca="1" si="13"/>
        <v/>
      </c>
    </row>
    <row r="46" spans="2:12" x14ac:dyDescent="0.25">
      <c r="B46" s="22" t="str">
        <f>'2020'!B46</f>
        <v>Monique</v>
      </c>
      <c r="C46" s="22" t="str">
        <f>'2020'!A46</f>
        <v>Pillet</v>
      </c>
      <c r="D46" s="23">
        <f>'2020'!$C46</f>
        <v>17029</v>
      </c>
      <c r="E46" s="46" t="str">
        <f t="shared" ca="1" si="10"/>
        <v xml:space="preserve">74 ans 4 mois 25 jours </v>
      </c>
      <c r="F46" s="48" t="str">
        <f t="shared" si="14"/>
        <v>1</v>
      </c>
      <c r="G46" s="47" t="str">
        <f t="shared" ca="1" si="4"/>
        <v/>
      </c>
      <c r="H46" s="47">
        <f t="shared" ca="1" si="5"/>
        <v>1</v>
      </c>
      <c r="I46" s="47" t="str">
        <f t="shared" ca="1" si="11"/>
        <v/>
      </c>
      <c r="J46" s="48" t="str">
        <f t="shared" ca="1" si="12"/>
        <v/>
      </c>
      <c r="K46" s="47" t="str">
        <f t="shared" ca="1" si="8"/>
        <v/>
      </c>
      <c r="L46" s="48" t="str">
        <f t="shared" ca="1" si="13"/>
        <v/>
      </c>
    </row>
    <row r="47" spans="2:12" x14ac:dyDescent="0.25">
      <c r="B47" s="22" t="str">
        <f>'2020'!B47</f>
        <v>Muriel</v>
      </c>
      <c r="C47" s="22" t="str">
        <f>'2020'!A47</f>
        <v>Poil</v>
      </c>
      <c r="D47" s="23">
        <f>'2020'!$C47</f>
        <v>19653</v>
      </c>
      <c r="E47" s="46" t="str">
        <f t="shared" ca="1" si="10"/>
        <v xml:space="preserve">67 ans 2 mois 19 jours </v>
      </c>
      <c r="F47" s="48" t="str">
        <f t="shared" si="14"/>
        <v>1</v>
      </c>
      <c r="G47" s="47" t="str">
        <f t="shared" ca="1" si="4"/>
        <v/>
      </c>
      <c r="H47" s="47">
        <f t="shared" ca="1" si="5"/>
        <v>1</v>
      </c>
      <c r="I47" s="47" t="str">
        <f t="shared" ca="1" si="11"/>
        <v/>
      </c>
      <c r="J47" s="48" t="str">
        <f t="shared" ca="1" si="12"/>
        <v/>
      </c>
      <c r="K47" s="47" t="str">
        <f t="shared" ca="1" si="8"/>
        <v/>
      </c>
      <c r="L47" s="48" t="str">
        <f t="shared" ca="1" si="13"/>
        <v/>
      </c>
    </row>
    <row r="48" spans="2:12" x14ac:dyDescent="0.25">
      <c r="B48" s="22" t="str">
        <f>'2020'!B48</f>
        <v>Marylin</v>
      </c>
      <c r="C48" s="22" t="str">
        <f>'2020'!A48</f>
        <v>Goff-Poil</v>
      </c>
      <c r="D48" s="23">
        <f>'2020'!$C48</f>
        <v>24383</v>
      </c>
      <c r="E48" s="46" t="str">
        <f t="shared" ca="1" si="10"/>
        <v xml:space="preserve">54 ans 3 mois 6 jours </v>
      </c>
      <c r="F48" s="48" t="str">
        <f t="shared" si="14"/>
        <v>1</v>
      </c>
      <c r="G48" s="47" t="str">
        <f t="shared" ca="1" si="4"/>
        <v/>
      </c>
      <c r="H48" s="47">
        <f t="shared" ca="1" si="5"/>
        <v>1</v>
      </c>
      <c r="I48" s="47" t="str">
        <f t="shared" ca="1" si="11"/>
        <v/>
      </c>
      <c r="J48" s="48" t="str">
        <f t="shared" ca="1" si="12"/>
        <v/>
      </c>
      <c r="K48" s="47" t="str">
        <f t="shared" ca="1" si="8"/>
        <v/>
      </c>
      <c r="L48" s="48" t="str">
        <f t="shared" ca="1" si="13"/>
        <v/>
      </c>
    </row>
    <row r="49" spans="2:12" x14ac:dyDescent="0.25">
      <c r="B49" s="22" t="str">
        <f>'2020'!B49</f>
        <v>Michel</v>
      </c>
      <c r="C49" s="22" t="str">
        <f>'2020'!A49</f>
        <v>Pugeault</v>
      </c>
      <c r="D49" s="23">
        <f>'2020'!$C49</f>
        <v>15578</v>
      </c>
      <c r="E49" s="46" t="str">
        <f t="shared" ca="1" si="10"/>
        <v xml:space="preserve">78 ans 4 mois 15 jours </v>
      </c>
      <c r="F49" s="48" t="str">
        <f t="shared" si="14"/>
        <v>1</v>
      </c>
      <c r="G49" s="47" t="str">
        <f t="shared" ca="1" si="4"/>
        <v/>
      </c>
      <c r="H49" s="47">
        <f t="shared" ca="1" si="5"/>
        <v>1</v>
      </c>
      <c r="I49" s="47" t="str">
        <f t="shared" ca="1" si="11"/>
        <v/>
      </c>
      <c r="J49" s="48" t="str">
        <f t="shared" ca="1" si="12"/>
        <v/>
      </c>
      <c r="K49" s="47" t="str">
        <f t="shared" ca="1" si="8"/>
        <v/>
      </c>
      <c r="L49" s="48" t="str">
        <f t="shared" ca="1" si="13"/>
        <v/>
      </c>
    </row>
    <row r="50" spans="2:12" x14ac:dyDescent="0.25">
      <c r="B50" s="22" t="str">
        <f>'2020'!B50</f>
        <v>Janine</v>
      </c>
      <c r="C50" s="22" t="str">
        <f>'2020'!A50</f>
        <v>Pugeault</v>
      </c>
      <c r="D50" s="23">
        <f>'2020'!$C50</f>
        <v>17109</v>
      </c>
      <c r="E50" s="46" t="str">
        <f t="shared" ca="1" si="10"/>
        <v xml:space="preserve">74 ans 2 mois 6 jours </v>
      </c>
      <c r="F50" s="48" t="str">
        <f t="shared" si="14"/>
        <v>1</v>
      </c>
      <c r="G50" s="47" t="str">
        <f t="shared" ca="1" si="4"/>
        <v/>
      </c>
      <c r="H50" s="47">
        <f t="shared" ca="1" si="5"/>
        <v>1</v>
      </c>
      <c r="I50" s="47" t="str">
        <f t="shared" ca="1" si="11"/>
        <v/>
      </c>
      <c r="J50" s="48" t="str">
        <f t="shared" ca="1" si="12"/>
        <v/>
      </c>
      <c r="K50" s="47" t="str">
        <f t="shared" ca="1" si="8"/>
        <v/>
      </c>
      <c r="L50" s="48" t="str">
        <f t="shared" ca="1" si="13"/>
        <v/>
      </c>
    </row>
    <row r="51" spans="2:12" x14ac:dyDescent="0.25">
      <c r="B51" s="22" t="str">
        <f>'2020'!B51</f>
        <v>Dominique</v>
      </c>
      <c r="C51" s="22" t="str">
        <f>'2020'!A51</f>
        <v>Roy</v>
      </c>
      <c r="D51" s="23">
        <f>'2020'!$C51</f>
        <v>0</v>
      </c>
      <c r="E51" s="46" t="str">
        <f t="shared" ca="1" si="10"/>
        <v xml:space="preserve">121 ans 9 jours </v>
      </c>
      <c r="F51" s="48" t="str">
        <f t="shared" si="14"/>
        <v/>
      </c>
      <c r="G51" s="47" t="str">
        <f t="shared" ca="1" si="4"/>
        <v>1</v>
      </c>
      <c r="H51" s="47">
        <f t="shared" ca="1" si="5"/>
        <v>1</v>
      </c>
      <c r="I51" s="47" t="str">
        <f t="shared" ca="1" si="11"/>
        <v/>
      </c>
      <c r="J51" s="48" t="str">
        <f t="shared" ca="1" si="12"/>
        <v/>
      </c>
      <c r="K51" s="47" t="str">
        <f t="shared" ca="1" si="8"/>
        <v/>
      </c>
      <c r="L51" s="48" t="str">
        <f t="shared" ca="1" si="13"/>
        <v/>
      </c>
    </row>
    <row r="52" spans="2:12" x14ac:dyDescent="0.25">
      <c r="B52" s="22" t="str">
        <f>'2020'!B52</f>
        <v>josiane</v>
      </c>
      <c r="C52" s="22" t="str">
        <f>'2020'!A52</f>
        <v>Bene - Gerbier</v>
      </c>
      <c r="D52" s="23">
        <f>'2020'!$C52</f>
        <v>0</v>
      </c>
      <c r="E52" s="46" t="str">
        <f t="shared" ca="1" si="10"/>
        <v xml:space="preserve">121 ans 9 jours </v>
      </c>
      <c r="F52" s="48" t="str">
        <f t="shared" si="14"/>
        <v/>
      </c>
      <c r="G52" s="47" t="str">
        <f t="shared" ca="1" si="4"/>
        <v>1</v>
      </c>
      <c r="H52" s="47">
        <f t="shared" ca="1" si="5"/>
        <v>1</v>
      </c>
      <c r="I52" s="47" t="str">
        <f t="shared" ca="1" si="11"/>
        <v/>
      </c>
      <c r="J52" s="48" t="str">
        <f t="shared" ca="1" si="12"/>
        <v/>
      </c>
      <c r="K52" s="47" t="str">
        <f t="shared" ca="1" si="8"/>
        <v/>
      </c>
      <c r="L52" s="48" t="str">
        <f t="shared" ca="1" si="13"/>
        <v/>
      </c>
    </row>
    <row r="53" spans="2:12" x14ac:dyDescent="0.25">
      <c r="B53" s="22" t="str">
        <f>'2020'!B13</f>
        <v>Janine</v>
      </c>
      <c r="C53" s="22" t="str">
        <f>'2020'!A13</f>
        <v>Delemontez</v>
      </c>
      <c r="D53" s="23">
        <f>'2020'!$C13</f>
        <v>16867</v>
      </c>
      <c r="E53" s="46" t="str">
        <f t="shared" ca="1" si="10"/>
        <v xml:space="preserve">74 ans 10 mois 3 jours </v>
      </c>
      <c r="F53" s="48" t="str">
        <f t="shared" si="14"/>
        <v>1</v>
      </c>
      <c r="G53" s="47" t="str">
        <f t="shared" ca="1" si="4"/>
        <v/>
      </c>
      <c r="H53" s="47">
        <f t="shared" ca="1" si="5"/>
        <v>1</v>
      </c>
      <c r="I53" s="47" t="str">
        <f t="shared" ca="1" si="11"/>
        <v/>
      </c>
      <c r="J53" s="48" t="str">
        <f t="shared" ca="1" si="12"/>
        <v/>
      </c>
      <c r="K53" s="47" t="str">
        <f t="shared" ca="1" si="8"/>
        <v/>
      </c>
      <c r="L53" s="48" t="str">
        <f t="shared" ca="1" si="13"/>
        <v/>
      </c>
    </row>
    <row r="54" spans="2:12" x14ac:dyDescent="0.25">
      <c r="B54" s="22" t="str">
        <f>'2020'!B53</f>
        <v>Patrick</v>
      </c>
      <c r="C54" s="22" t="str">
        <f>'2020'!A53</f>
        <v>Vuilllot</v>
      </c>
      <c r="D54" s="23">
        <f>'2020'!$C53</f>
        <v>22230</v>
      </c>
      <c r="E54" s="46" t="str">
        <f t="shared" ca="1" si="10"/>
        <v xml:space="preserve">60 ans 1 mois 30 jours </v>
      </c>
      <c r="F54" s="48" t="str">
        <f t="shared" si="14"/>
        <v>1</v>
      </c>
      <c r="G54" s="47" t="str">
        <f t="shared" ca="1" si="4"/>
        <v/>
      </c>
      <c r="H54" s="47">
        <f t="shared" ca="1" si="5"/>
        <v>1</v>
      </c>
      <c r="I54" s="47" t="str">
        <f t="shared" ca="1" si="11"/>
        <v/>
      </c>
      <c r="J54" s="48" t="str">
        <f t="shared" ca="1" si="12"/>
        <v/>
      </c>
      <c r="K54" s="47" t="str">
        <f t="shared" ca="1" si="8"/>
        <v/>
      </c>
      <c r="L54" s="48" t="str">
        <f t="shared" ca="1" si="13"/>
        <v/>
      </c>
    </row>
    <row r="55" spans="2:12" x14ac:dyDescent="0.25">
      <c r="C55" s="22"/>
      <c r="D55" s="23"/>
      <c r="E55" s="46"/>
      <c r="F55" s="45"/>
      <c r="G55" s="45"/>
      <c r="H55" s="47"/>
      <c r="I55" s="47"/>
      <c r="J55" s="48"/>
      <c r="K55" s="47" t="str">
        <f t="shared" si="8"/>
        <v/>
      </c>
      <c r="L55" s="48"/>
    </row>
    <row r="56" spans="2:12" x14ac:dyDescent="0.25">
      <c r="C56" s="22"/>
      <c r="D56" s="23"/>
      <c r="E56" s="46"/>
      <c r="F56" s="45"/>
      <c r="G56" s="45"/>
      <c r="H56" s="47"/>
      <c r="I56" s="47"/>
      <c r="J56" s="48"/>
      <c r="K56" s="47"/>
      <c r="L56" s="48"/>
    </row>
    <row r="57" spans="2:12" x14ac:dyDescent="0.25">
      <c r="C57" s="22"/>
      <c r="D57" s="23"/>
      <c r="E57" s="46"/>
      <c r="F57" s="45"/>
      <c r="G57" s="45"/>
      <c r="H57" s="45"/>
      <c r="I57" s="47"/>
      <c r="J57" s="48"/>
      <c r="K57" s="47"/>
      <c r="L57" s="48"/>
    </row>
    <row r="58" spans="2:12" x14ac:dyDescent="0.25">
      <c r="C58" s="22"/>
      <c r="D58" s="23"/>
      <c r="E58" s="46"/>
      <c r="F58" s="45"/>
      <c r="G58" s="45"/>
      <c r="H58" s="45"/>
      <c r="I58" s="47"/>
      <c r="J58" s="48"/>
      <c r="K58" s="47"/>
      <c r="L58" s="48"/>
    </row>
  </sheetData>
  <mergeCells count="2">
    <mergeCell ref="C1:J1"/>
    <mergeCell ref="I2:J2"/>
  </mergeCells>
  <conditionalFormatting sqref="K3">
    <cfRule type="cellIs" dxfId="4" priority="6" stopIfTrue="1" operator="equal">
      <formula>"anniversaire"</formula>
    </cfRule>
  </conditionalFormatting>
  <conditionalFormatting sqref="I4:I58">
    <cfRule type="cellIs" dxfId="3" priority="5" stopIfTrue="1" operator="equal">
      <formula>"anniversaire"</formula>
    </cfRule>
  </conditionalFormatting>
  <conditionalFormatting sqref="K4:K58">
    <cfRule type="cellIs" dxfId="2" priority="4" stopIfTrue="1" operator="equal">
      <formula>"anniversaire"</formula>
    </cfRule>
  </conditionalFormatting>
  <conditionalFormatting sqref="F5:F54">
    <cfRule type="cellIs" dxfId="1" priority="3" stopIfTrue="1" operator="equal">
      <formula>"anniversaire"</formula>
    </cfRule>
  </conditionalFormatting>
  <conditionalFormatting sqref="G5:H5 G6:G54 H6:H56">
    <cfRule type="cellIs" dxfId="0" priority="1" stopIfTrue="1" operator="equal">
      <formula>"anniversaire"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C20" sqref="C20"/>
    </sheetView>
  </sheetViews>
  <sheetFormatPr baseColWidth="10" defaultRowHeight="15" x14ac:dyDescent="0.25"/>
  <cols>
    <col min="6" max="6" width="16.85546875" customWidth="1"/>
  </cols>
  <sheetData>
    <row r="1" spans="1:7" ht="26.25" x14ac:dyDescent="0.25">
      <c r="A1" s="120" t="s">
        <v>214</v>
      </c>
      <c r="B1" s="120"/>
      <c r="C1" s="120"/>
      <c r="D1" s="120"/>
      <c r="E1" s="120"/>
      <c r="F1" s="120"/>
      <c r="G1" s="120"/>
    </row>
    <row r="2" spans="1:7" x14ac:dyDescent="0.25">
      <c r="A2" s="38"/>
      <c r="B2" s="49" t="s">
        <v>215</v>
      </c>
      <c r="C2" s="55" t="str">
        <f ca="1">IFERROR(OFFSET('Dates Anniv.'!$J$1,SMALL('Dates Anniv.'!$J:$J,ROW())-1,-1),"")</f>
        <v/>
      </c>
      <c r="D2" s="39"/>
      <c r="E2" s="49" t="s">
        <v>216</v>
      </c>
      <c r="F2" s="55" t="str">
        <f ca="1">IFERROR(OFFSET('Dates Anniv.'!$L$1,SMALL('Dates Anniv.'!$L:$L,ROW())-1,-1),"")</f>
        <v>Gérald</v>
      </c>
      <c r="G2" s="40"/>
    </row>
    <row r="3" spans="1:7" x14ac:dyDescent="0.25">
      <c r="A3" s="41"/>
      <c r="B3" s="51">
        <f ca="1">TODAY()</f>
        <v>44205</v>
      </c>
      <c r="C3" s="55" t="str">
        <f ca="1">IFERROR(OFFSET('Dates Anniv.'!$J$1,SMALL('Dates Anniv.'!$J:$J,ROW())-1,-1),"")</f>
        <v/>
      </c>
      <c r="D3" s="39"/>
      <c r="E3" s="53" t="str">
        <f ca="1">PROPER(E4)</f>
        <v>Janvier</v>
      </c>
      <c r="F3" s="55" t="str">
        <f ca="1">IFERROR(OFFSET('Dates Anniv.'!$L$1,SMALL('Dates Anniv.'!$L:$L,ROW())-1,-1),"")</f>
        <v>Brigitte</v>
      </c>
      <c r="G3" s="40"/>
    </row>
    <row r="4" spans="1:7" x14ac:dyDescent="0.25">
      <c r="A4" s="40"/>
      <c r="B4" s="52"/>
      <c r="C4" s="55" t="str">
        <f ca="1">IFERROR(OFFSET('Dates Anniv.'!$J$1,SMALL('Dates Anniv.'!$J:$J,ROW())-1,-1),"")</f>
        <v/>
      </c>
      <c r="D4" s="39"/>
      <c r="E4" s="56" t="str">
        <f ca="1">TEXT($B$3,"MMMM")</f>
        <v>janvier</v>
      </c>
      <c r="F4" s="55" t="str">
        <f ca="1">IFERROR(OFFSET('Dates Anniv.'!$L$1,SMALL('Dates Anniv.'!$L:$L,ROW())-1,-1),"")</f>
        <v>Jean-Pierre</v>
      </c>
      <c r="G4" s="40"/>
    </row>
    <row r="5" spans="1:7" x14ac:dyDescent="0.25">
      <c r="A5" s="40"/>
      <c r="B5" s="52"/>
      <c r="C5" s="55" t="str">
        <f ca="1">IFERROR(OFFSET('Dates Anniv.'!$J$1,SMALL('Dates Anniv.'!$J:$J,ROW())-1,-1),"")</f>
        <v/>
      </c>
      <c r="D5" s="39"/>
      <c r="E5" s="54"/>
      <c r="F5" s="55" t="str">
        <f ca="1">IFERROR(OFFSET('Dates Anniv.'!$L$1,SMALL('Dates Anniv.'!$L:$L,ROW())-1,-1),"")</f>
        <v xml:space="preserve"> Viéra</v>
      </c>
      <c r="G5" s="40"/>
    </row>
    <row r="6" spans="1:7" x14ac:dyDescent="0.25">
      <c r="A6" s="40"/>
      <c r="B6" s="52"/>
      <c r="C6" s="55" t="str">
        <f ca="1">IFERROR(OFFSET('Dates Anniv.'!$J$1,SMALL('Dates Anniv.'!$J:$J,ROW())-1,-1),"")</f>
        <v/>
      </c>
      <c r="D6" s="39"/>
      <c r="E6" s="50"/>
      <c r="F6" s="55" t="str">
        <f ca="1">IFERROR(OFFSET('Dates Anniv.'!$L$1,SMALL('Dates Anniv.'!$L:$L,ROW())-1,-1),"")</f>
        <v/>
      </c>
      <c r="G6" s="40"/>
    </row>
    <row r="7" spans="1:7" x14ac:dyDescent="0.25">
      <c r="A7" s="40"/>
      <c r="B7" s="52"/>
      <c r="C7" s="55" t="str">
        <f ca="1">IFERROR(OFFSET('Dates Anniv.'!$J$1,SMALL('Dates Anniv.'!$J:$J,ROW())-1,-1),"")</f>
        <v/>
      </c>
      <c r="D7" s="39"/>
      <c r="E7" s="53"/>
      <c r="F7" s="55" t="str">
        <f ca="1">IFERROR(OFFSET('Dates Anniv.'!$L$1,SMALL('Dates Anniv.'!$L:$L,ROW())-1,-1),"")</f>
        <v/>
      </c>
      <c r="G7" s="40"/>
    </row>
    <row r="8" spans="1:7" x14ac:dyDescent="0.25">
      <c r="A8" s="40"/>
      <c r="B8" s="52"/>
      <c r="C8" s="55" t="str">
        <f ca="1">IFERROR(OFFSET('Dates Anniv.'!$J$1,SMALL('Dates Anniv.'!$J:$J,ROW())-1,-1),"")</f>
        <v/>
      </c>
      <c r="D8" s="39"/>
      <c r="E8" s="50"/>
      <c r="F8" s="55" t="str">
        <f ca="1">IFERROR(OFFSET('Dates Anniv.'!$L$1,SMALL('Dates Anniv.'!$L:$L,ROW())-1,-1),"")</f>
        <v/>
      </c>
      <c r="G8" s="40"/>
    </row>
    <row r="9" spans="1:7" x14ac:dyDescent="0.25">
      <c r="A9" s="40"/>
      <c r="B9" s="52"/>
      <c r="C9" s="55" t="str">
        <f ca="1">IFERROR(OFFSET('Dates Anniv.'!$J$1,SMALL('Dates Anniv.'!$J:$J,ROW())-1,-1),"")</f>
        <v/>
      </c>
      <c r="D9" s="39"/>
      <c r="E9" s="50"/>
      <c r="F9" s="55" t="str">
        <f ca="1">IFERROR(OFFSET('Dates Anniv.'!$L$1,SMALL('Dates Anniv.'!$L:$L,ROW())-1,-1),"")</f>
        <v/>
      </c>
      <c r="G9" s="40"/>
    </row>
    <row r="10" spans="1:7" x14ac:dyDescent="0.25">
      <c r="A10" s="40"/>
      <c r="B10" s="52"/>
      <c r="C10" s="55" t="str">
        <f ca="1">IFERROR(OFFSET('Dates Anniv.'!$J$1,SMALL('Dates Anniv.'!$J:$J,ROW())-1,-1),"")</f>
        <v/>
      </c>
      <c r="D10" s="39"/>
      <c r="E10" s="50"/>
      <c r="F10" s="55" t="str">
        <f ca="1">IFERROR(OFFSET('Dates Anniv.'!$L$1,SMALL('Dates Anniv.'!$L:$L,ROW())-1,-1),"")</f>
        <v/>
      </c>
      <c r="G10" s="40"/>
    </row>
    <row r="11" spans="1:7" x14ac:dyDescent="0.25">
      <c r="A11" s="40"/>
      <c r="B11" s="52"/>
      <c r="C11" s="55" t="str">
        <f ca="1">IFERROR(OFFSET('Dates Anniv.'!$J$1,SMALL('Dates Anniv.'!$J:$J,ROW())-1,-1),"")</f>
        <v/>
      </c>
      <c r="D11" s="39"/>
      <c r="E11" s="50"/>
      <c r="F11" s="55" t="str">
        <f ca="1">IFERROR(OFFSET('Dates Anniv.'!$L$1,SMALL('Dates Anniv.'!$L:$L,ROW())-1,-1),"")</f>
        <v/>
      </c>
      <c r="G11" s="40"/>
    </row>
    <row r="12" spans="1:7" x14ac:dyDescent="0.25">
      <c r="A12" s="40"/>
      <c r="B12" s="52"/>
      <c r="C12" s="55" t="str">
        <f ca="1">IFERROR(OFFSET('Dates Anniv.'!$J$1,SMALL('Dates Anniv.'!$J:$J,ROW())-1,-1),"")</f>
        <v/>
      </c>
      <c r="D12" s="39"/>
      <c r="E12" s="50"/>
      <c r="F12" s="55" t="str">
        <f ca="1">IFERROR(OFFSET('Dates Anniv.'!$L$1,SMALL('Dates Anniv.'!$L:$L,ROW())-1,-1),"")</f>
        <v/>
      </c>
      <c r="G12" s="40"/>
    </row>
    <row r="13" spans="1:7" x14ac:dyDescent="0.25">
      <c r="A13" s="40"/>
      <c r="B13" s="52"/>
      <c r="C13" s="55" t="str">
        <f ca="1">IFERROR(OFFSET('Dates Anniv.'!$J$1,SMALL('Dates Anniv.'!$J:$J,ROW())-1,-1),"")</f>
        <v/>
      </c>
      <c r="D13" s="39"/>
      <c r="E13" s="50"/>
      <c r="F13" s="55" t="str">
        <f ca="1">IFERROR(OFFSET('Dates Anniv.'!$L$1,SMALL('Dates Anniv.'!$L:$L,ROW())-1,-1),"")</f>
        <v/>
      </c>
      <c r="G13" s="40"/>
    </row>
    <row r="14" spans="1:7" x14ac:dyDescent="0.25">
      <c r="A14" s="40"/>
      <c r="B14" s="52"/>
      <c r="C14" s="55" t="str">
        <f ca="1">IFERROR(OFFSET('Dates Anniv.'!$J$1,SMALL('Dates Anniv.'!$J:$J,ROW())-1,-1),"")</f>
        <v/>
      </c>
      <c r="D14" s="39"/>
      <c r="E14" s="50"/>
      <c r="F14" s="55" t="str">
        <f ca="1">IFERROR(OFFSET('Dates Anniv.'!$L$1,SMALL('Dates Anniv.'!$L:$L,ROW())-1,-1),"")</f>
        <v/>
      </c>
      <c r="G14" s="40"/>
    </row>
    <row r="15" spans="1:7" x14ac:dyDescent="0.25">
      <c r="A15" s="40"/>
      <c r="B15" s="52"/>
      <c r="C15" s="55" t="str">
        <f ca="1">IFERROR(OFFSET('Dates Anniv.'!$J$1,SMALL('Dates Anniv.'!$J:$J,ROW())-1,-1),"")</f>
        <v/>
      </c>
      <c r="D15" s="39"/>
      <c r="E15" s="50"/>
      <c r="F15" s="55" t="str">
        <f ca="1">IFERROR(OFFSET('Dates Anniv.'!$L$1,SMALL('Dates Anniv.'!$L:$L,ROW())-1,-1),"")</f>
        <v/>
      </c>
      <c r="G15" s="40"/>
    </row>
    <row r="16" spans="1:7" x14ac:dyDescent="0.25">
      <c r="A16" s="40"/>
      <c r="B16" s="52"/>
      <c r="C16" s="55" t="str">
        <f ca="1">IFERROR(OFFSET('Dates Anniv.'!$J$1,SMALL('Dates Anniv.'!$J:$J,ROW())-1,-1),"")</f>
        <v/>
      </c>
      <c r="D16" s="39"/>
      <c r="E16" s="50"/>
      <c r="F16" s="55" t="str">
        <f ca="1">IFERROR(OFFSET('Dates Anniv.'!$L$1,SMALL('Dates Anniv.'!$L:$L,ROW())-1,-1),"")</f>
        <v/>
      </c>
      <c r="G16" s="40"/>
    </row>
    <row r="17" spans="1:7" x14ac:dyDescent="0.25">
      <c r="A17" s="40"/>
      <c r="B17" s="52"/>
      <c r="C17" s="55" t="str">
        <f ca="1">IFERROR(OFFSET('Dates Anniv.'!$J$1,SMALL('Dates Anniv.'!$J:$J,ROW())-1,-1),"")</f>
        <v/>
      </c>
      <c r="D17" s="39"/>
      <c r="E17" s="50"/>
      <c r="F17" s="55" t="str">
        <f ca="1">IFERROR(OFFSET('Dates Anniv.'!$L$1,SMALL('Dates Anniv.'!$L:$L,ROW())-1,-1),"")</f>
        <v/>
      </c>
      <c r="G17" s="40"/>
    </row>
    <row r="18" spans="1:7" x14ac:dyDescent="0.25">
      <c r="A18" s="40"/>
      <c r="B18" s="52"/>
      <c r="C18" s="55" t="str">
        <f ca="1">IFERROR(OFFSET('Dates Anniv.'!$J$1,SMALL('Dates Anniv.'!$J:$J,ROW())-1,-1),"")</f>
        <v/>
      </c>
      <c r="D18" s="39"/>
      <c r="E18" s="50"/>
      <c r="F18" s="55" t="str">
        <f ca="1">IFERROR(OFFSET('Dates Anniv.'!$L$1,SMALL('Dates Anniv.'!$L:$L,ROW())-1,-1),"")</f>
        <v/>
      </c>
      <c r="G18" s="40"/>
    </row>
  </sheetData>
  <sheetProtection password="8734" sheet="1" objects="1" scenarios="1"/>
  <mergeCells count="1">
    <mergeCell ref="A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2020</vt:lpstr>
      <vt:lpstr>Dates Anniv.</vt:lpstr>
      <vt:lpstr>Anniversaires</vt:lpstr>
      <vt:lpstr>'2020'!Zone_d_impression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Menault</dc:creator>
  <cp:lastModifiedBy>hp</cp:lastModifiedBy>
  <cp:lastPrinted>2019-09-26T09:15:50Z</cp:lastPrinted>
  <dcterms:created xsi:type="dcterms:W3CDTF">2009-07-12T20:15:30Z</dcterms:created>
  <dcterms:modified xsi:type="dcterms:W3CDTF">2021-01-09T13:16:28Z</dcterms:modified>
</cp:coreProperties>
</file>